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https://obbrezice-my.sharepoint.com/personal/vilma_zupancic_brezice_si/Documents/SLUZBA/JAVNA NAROČILA/POSTOPKI/Hidravlične izboljšave/Izvedba hidravlike/RD/Popis del - Izvedba HI/Dopolnitve/"/>
    </mc:Choice>
  </mc:AlternateContent>
  <xr:revisionPtr revIDLastSave="30" documentId="8_{CC7139AC-7AD4-46A5-846B-FD8E88DE4F13}" xr6:coauthVersionLast="47" xr6:coauthVersionMax="47" xr10:uidLastSave="{FB247CC1-9388-46E0-A890-D2B44F53431D}"/>
  <bookViews>
    <workbookView xWindow="-120" yWindow="-120" windowWidth="25440" windowHeight="15390" xr2:uid="{00000000-000D-0000-FFFF-FFFF00000000}"/>
  </bookViews>
  <sheets>
    <sheet name="List1" sheetId="1" r:id="rId1"/>
  </sheets>
  <definedNames>
    <definedName name="_xlnm.Print_Area" localSheetId="0">List1!$A$1:$F$399</definedName>
    <definedName name="_xlnm.Print_Titles" localSheetId="0">List1!$37:$37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6" i="1" l="1"/>
  <c r="F378" i="1" l="1"/>
  <c r="F288" i="1"/>
  <c r="F286" i="1"/>
  <c r="F284" i="1"/>
  <c r="F282" i="1"/>
  <c r="F280" i="1"/>
  <c r="F362" i="1"/>
  <c r="F360" i="1"/>
  <c r="F358" i="1"/>
  <c r="F266" i="1"/>
  <c r="F268" i="1"/>
  <c r="F270" i="1"/>
  <c r="F272" i="1"/>
  <c r="F274" i="1"/>
  <c r="F276" i="1"/>
  <c r="F278" i="1"/>
  <c r="F290" i="1"/>
  <c r="F292" i="1"/>
  <c r="F294" i="1"/>
  <c r="F296" i="1"/>
  <c r="F298" i="1"/>
  <c r="F300" i="1"/>
  <c r="F302" i="1"/>
  <c r="F304" i="1"/>
  <c r="F306" i="1"/>
  <c r="F308" i="1"/>
  <c r="F310" i="1"/>
  <c r="F312" i="1"/>
  <c r="F314" i="1"/>
  <c r="F316" i="1"/>
  <c r="F318" i="1"/>
  <c r="F320" i="1"/>
  <c r="F322" i="1"/>
  <c r="F324" i="1"/>
  <c r="F326" i="1"/>
  <c r="F328" i="1"/>
  <c r="F330" i="1"/>
  <c r="F332" i="1"/>
  <c r="F334" i="1"/>
  <c r="F336" i="1"/>
  <c r="F338" i="1"/>
  <c r="F340" i="1"/>
  <c r="F342" i="1"/>
  <c r="F344" i="1"/>
  <c r="F346" i="1"/>
  <c r="F348" i="1"/>
  <c r="F350" i="1"/>
  <c r="F352" i="1"/>
  <c r="F354" i="1"/>
  <c r="F356" i="1"/>
  <c r="F264" i="1"/>
  <c r="F258" i="1"/>
  <c r="F260" i="1"/>
  <c r="F262" i="1"/>
  <c r="F256" i="1"/>
  <c r="F254" i="1"/>
  <c r="F364" i="1"/>
  <c r="F245" i="1"/>
  <c r="F243" i="1"/>
  <c r="F241" i="1"/>
  <c r="F239" i="1"/>
  <c r="F237" i="1"/>
  <c r="F234" i="1"/>
  <c r="F232" i="1"/>
  <c r="F230" i="1"/>
  <c r="F228" i="1"/>
  <c r="F226" i="1"/>
  <c r="F170" i="1" l="1"/>
  <c r="F186" i="1"/>
  <c r="D128" i="1"/>
  <c r="F128" i="1" s="1"/>
  <c r="D126" i="1"/>
  <c r="F126" i="1" s="1"/>
  <c r="F158" i="1" l="1"/>
  <c r="F157" i="1"/>
  <c r="F166" i="1"/>
  <c r="F165" i="1"/>
  <c r="D162" i="1"/>
  <c r="F162" i="1" s="1"/>
  <c r="D161" i="1"/>
  <c r="F161" i="1" s="1"/>
  <c r="F182" i="1"/>
  <c r="F180" i="1"/>
  <c r="F168" i="1" l="1"/>
  <c r="F178" i="1"/>
  <c r="F114" i="1"/>
  <c r="F249" i="1" l="1"/>
  <c r="F176" i="1"/>
  <c r="F174" i="1"/>
  <c r="D148" i="1"/>
  <c r="D122" i="1"/>
  <c r="D120" i="1" s="1"/>
  <c r="F120" i="1" l="1"/>
  <c r="D118" i="1"/>
  <c r="F118" i="1" s="1"/>
  <c r="D108" i="1"/>
  <c r="D144" i="1"/>
  <c r="D92" i="1"/>
  <c r="D116" i="1" l="1"/>
  <c r="F116" i="1" s="1"/>
  <c r="F381" i="1"/>
  <c r="F62" i="1"/>
  <c r="F60" i="1"/>
  <c r="F48" i="1"/>
  <c r="F395" i="1"/>
  <c r="F393" i="1"/>
  <c r="F392" i="1"/>
  <c r="F389" i="1"/>
  <c r="F387" i="1"/>
  <c r="F370" i="1"/>
  <c r="F247" i="1"/>
  <c r="F213" i="1"/>
  <c r="F212" i="1"/>
  <c r="F211" i="1"/>
  <c r="F208" i="1"/>
  <c r="F206" i="1"/>
  <c r="F204" i="1"/>
  <c r="F202" i="1"/>
  <c r="F200" i="1"/>
  <c r="F198" i="1"/>
  <c r="F196" i="1"/>
  <c r="F194" i="1"/>
  <c r="F188" i="1"/>
  <c r="F184" i="1"/>
  <c r="F172" i="1"/>
  <c r="F150" i="1"/>
  <c r="F148" i="1"/>
  <c r="F146" i="1"/>
  <c r="F144" i="1"/>
  <c r="F142" i="1"/>
  <c r="F140" i="1"/>
  <c r="F138" i="1"/>
  <c r="F136" i="1"/>
  <c r="F134" i="1"/>
  <c r="F132" i="1"/>
  <c r="F130" i="1"/>
  <c r="F124" i="1"/>
  <c r="F122" i="1"/>
  <c r="F112" i="1"/>
  <c r="F110" i="1"/>
  <c r="F108" i="1"/>
  <c r="F106" i="1"/>
  <c r="F104" i="1"/>
  <c r="F102" i="1"/>
  <c r="F100" i="1"/>
  <c r="F98" i="1"/>
  <c r="F96" i="1"/>
  <c r="F94" i="1"/>
  <c r="F92" i="1"/>
  <c r="F90" i="1"/>
  <c r="F88" i="1"/>
  <c r="F86" i="1"/>
  <c r="F84" i="1"/>
  <c r="F82" i="1"/>
  <c r="F80" i="1"/>
  <c r="F78" i="1"/>
  <c r="F70" i="1"/>
  <c r="F68" i="1"/>
  <c r="F66" i="1"/>
  <c r="F64" i="1"/>
  <c r="F58" i="1"/>
  <c r="F54" i="1"/>
  <c r="F52" i="1"/>
  <c r="F50" i="1"/>
  <c r="F47" i="1"/>
  <c r="F46" i="1"/>
  <c r="F45" i="1"/>
  <c r="F44" i="1"/>
  <c r="F41" i="1"/>
  <c r="B17" i="1"/>
  <c r="B16" i="1"/>
  <c r="B15" i="1"/>
  <c r="B14" i="1"/>
  <c r="B13" i="1"/>
  <c r="F383" i="1" l="1"/>
  <c r="F16" i="1" s="1"/>
  <c r="F72" i="1"/>
  <c r="F13" i="1" s="1"/>
  <c r="F190" i="1"/>
  <c r="F14" i="1" s="1"/>
  <c r="F399" i="1" l="1"/>
  <c r="F17" i="1" s="1"/>
  <c r="F217" i="1" l="1"/>
  <c r="F15" i="1" l="1"/>
  <c r="F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Mitja Pompe</author>
  </authors>
  <commentList>
    <comment ref="D146" authorId="0" shapeId="0" xr:uid="{00000000-0006-0000-0000-000001000000}">
      <text>
        <r>
          <rPr>
            <b/>
            <sz val="9"/>
            <color indexed="81"/>
            <rFont val="Segoe UI"/>
            <family val="2"/>
            <charset val="238"/>
          </rPr>
          <t>Mitja Pompe:</t>
        </r>
        <r>
          <rPr>
            <sz val="9"/>
            <color indexed="81"/>
            <rFont val="Segoe UI"/>
            <family val="2"/>
            <charset val="238"/>
          </rPr>
          <t xml:space="preserve">
</t>
        </r>
      </text>
    </comment>
  </commentList>
</comments>
</file>

<file path=xl/sharedStrings.xml><?xml version="1.0" encoding="utf-8"?>
<sst xmlns="http://schemas.openxmlformats.org/spreadsheetml/2006/main" count="579" uniqueCount="407">
  <si>
    <t>2.4 POPIS DEL S PREDIZMERAMI</t>
  </si>
  <si>
    <t>PROJEKT:</t>
  </si>
  <si>
    <t>ODSEK:</t>
  </si>
  <si>
    <t>odsek 4: DOBOVA - LOČE - RIGONCE</t>
  </si>
  <si>
    <t>REKAPITULACIJA:</t>
  </si>
  <si>
    <t>Poz.</t>
  </si>
  <si>
    <t>Opis</t>
  </si>
  <si>
    <t>Vrednost</t>
  </si>
  <si>
    <t>0.1</t>
  </si>
  <si>
    <t>1.1</t>
  </si>
  <si>
    <t>1.2</t>
  </si>
  <si>
    <t>2.1</t>
  </si>
  <si>
    <t>2.2</t>
  </si>
  <si>
    <t>SKUPAJ</t>
  </si>
  <si>
    <t>Enota</t>
  </si>
  <si>
    <t>Količina</t>
  </si>
  <si>
    <t>EUR/enota</t>
  </si>
  <si>
    <t>Pripravljalna dela</t>
  </si>
  <si>
    <t>0.1.1</t>
  </si>
  <si>
    <t>Obveščanje prebivalstva o občasno moteni vodooskrbi in obveznosti prekuhavanja pitne vode zaradi oporečnosti v času izvedbe del - objava na radiu. Predviden čas oporečnosti do 72 ur.</t>
  </si>
  <si>
    <t>kpl</t>
  </si>
  <si>
    <t>0.1.2</t>
  </si>
  <si>
    <t>Preverba podatkov, detekcija, odkrivanje in zakoličevanje vseh obstoječih infrastrukturnih vodov, ki tangirajo gradnjo (elektrika, telefon, kanalizacija, vodovod...).</t>
  </si>
  <si>
    <t>vodovod</t>
  </si>
  <si>
    <t>0.1.3</t>
  </si>
  <si>
    <t>0.1.4</t>
  </si>
  <si>
    <t>0.1.5</t>
  </si>
  <si>
    <t>0.1.6</t>
  </si>
  <si>
    <t>0.1.7</t>
  </si>
  <si>
    <t>0.1.8</t>
  </si>
  <si>
    <t>0.1.9</t>
  </si>
  <si>
    <t>0.1.10</t>
  </si>
  <si>
    <t>skupaj 0.1: Pripravljalna dela</t>
  </si>
  <si>
    <t>1.0</t>
  </si>
  <si>
    <t>Gradbeno zemeljska dela</t>
  </si>
  <si>
    <t>1.1.1</t>
  </si>
  <si>
    <t>m3</t>
  </si>
  <si>
    <t>1.1.4</t>
  </si>
  <si>
    <t>1.1.5</t>
  </si>
  <si>
    <t>1.1.6</t>
  </si>
  <si>
    <t>1.1.7</t>
  </si>
  <si>
    <t>m2</t>
  </si>
  <si>
    <t>1.1.8</t>
  </si>
  <si>
    <t>1.1.9</t>
  </si>
  <si>
    <t>Razpiranje jarkov na mestih, kjer nastopa možnost zrušenja bokov pri močnejšem zemeljskem pritisku, glede na stabilnost brežin, globino jarka in bližino prometne obtežbe. Razpirati je potrebno povsod, kjer to zahtevajo predpisi o varstvu pri delu.</t>
  </si>
  <si>
    <t>1.1.10</t>
  </si>
  <si>
    <t>1.1.11</t>
  </si>
  <si>
    <t>m1</t>
  </si>
  <si>
    <t>1.1.12</t>
  </si>
  <si>
    <t>1.1.13</t>
  </si>
  <si>
    <t>1.1.14</t>
  </si>
  <si>
    <t>1.1.15</t>
  </si>
  <si>
    <t>1.1.16</t>
  </si>
  <si>
    <t>1.1.17</t>
  </si>
  <si>
    <t>1.1.18</t>
  </si>
  <si>
    <t>1.1.19</t>
  </si>
  <si>
    <t>1.1.20</t>
  </si>
  <si>
    <t>Izdelava betonskih sidrnih blokov C25/C30, komplet z opaženjem in sidranjem cevovoda.</t>
  </si>
  <si>
    <t>Obbetoniranje cestnih kap, zasunov in hidrantov z betonom C16/20 z vsemi pomožnimi deli.</t>
  </si>
  <si>
    <t>Izdelava temelja za steber označevalne tablice iz cementnega betona C16/20, fi 40 cm, dolžina 80 cm, z vsemi pomožnimi deli.</t>
  </si>
  <si>
    <t>1.1.22</t>
  </si>
  <si>
    <t>1.1.23</t>
  </si>
  <si>
    <t>1.1.24</t>
  </si>
  <si>
    <t>1.1.25</t>
  </si>
  <si>
    <t>1.1.26</t>
  </si>
  <si>
    <t>1.1.27</t>
  </si>
  <si>
    <t xml:space="preserve">Izpiranje materiala iz zaščitne kovinske cevi z visokotlačnim čistilcem </t>
  </si>
  <si>
    <t>h</t>
  </si>
  <si>
    <t>Premik garniture</t>
  </si>
  <si>
    <t>kos</t>
  </si>
  <si>
    <t>1.1.28</t>
  </si>
  <si>
    <t>1.1.29</t>
  </si>
  <si>
    <t>1.1.30</t>
  </si>
  <si>
    <t>1.1.31</t>
  </si>
  <si>
    <t>1.1.32</t>
  </si>
  <si>
    <t>1.1.33</t>
  </si>
  <si>
    <t>Čiščenje terena po končanih delih z vzpostavitvijo v prvotno stanje.</t>
  </si>
  <si>
    <t>skupaj 1.1: Gradbeno zemeljska dela - cevovodi</t>
  </si>
  <si>
    <t>Ostalo h gradbenim delom</t>
  </si>
  <si>
    <t>1.2.1</t>
  </si>
  <si>
    <t>ur</t>
  </si>
  <si>
    <t>1.2.2</t>
  </si>
  <si>
    <t>1.2.3</t>
  </si>
  <si>
    <t>1.2.4</t>
  </si>
  <si>
    <t>1.2.5</t>
  </si>
  <si>
    <t>1.2.6</t>
  </si>
  <si>
    <t>1.2.7</t>
  </si>
  <si>
    <t>1.2.8</t>
  </si>
  <si>
    <t>Geomehanski nadzor in usklajevanje projekta z dejansko ugotovljenim stanjem na terenu (ob izkopu) - ure pooblaščenega inženirja geomehanike.</t>
  </si>
  <si>
    <t>1.2.9</t>
  </si>
  <si>
    <t>Ostala manjša dela po pisnem naročilu nadzornega organa in potrdilu investitorja.</t>
  </si>
  <si>
    <t>ur VK</t>
  </si>
  <si>
    <t>ur KV</t>
  </si>
  <si>
    <t>ur PKV</t>
  </si>
  <si>
    <t>skupaj 1.2: Ostalo h gradbenim delom</t>
  </si>
  <si>
    <t>Strojne instalacije</t>
  </si>
  <si>
    <t>V ceni vsake posamezne postavke je zajeta nabava, prenosi in transporti, pripravljalna dela, zarisovanje, montaža, tlačni preizkus, pomožna ter zaključna dela, regulacija, pleskanje in antikorozijska zaščita vseh nezaščitenih fazonov in armatur, ves drobni montažni, obešalni in pritrdilni material ter tesnila, preizkusno obratovanje, zagon, transportni in malipunativni stroški.</t>
  </si>
  <si>
    <t>2.1.13</t>
  </si>
  <si>
    <t>2.1.14</t>
  </si>
  <si>
    <t>m</t>
  </si>
  <si>
    <t>2.1.24</t>
  </si>
  <si>
    <t>2.1.27</t>
  </si>
  <si>
    <t>TBOX Nano (3G/4G, RS485, 4DI,3AI,1DO), baterija, antena na datalogerju, 5 metrski IO kabli z IP68 konektorji</t>
  </si>
  <si>
    <t>2.1.33</t>
  </si>
  <si>
    <t>skupaj 2.1: Strojne instalacije</t>
  </si>
  <si>
    <t>Ostalo k strojnim instalacijam</t>
  </si>
  <si>
    <t>2.2.1</t>
  </si>
  <si>
    <t>Tlačni preizkus primarnega cevovoda po veljavnih standardih za posamezne vrste cevovoda, po navodilih proizvajalca in zahtevah nadzornega organa.
Profil cevi od DN 80 do vključno DN 100.</t>
  </si>
  <si>
    <t>2.2.2</t>
  </si>
  <si>
    <t>2.2.3</t>
  </si>
  <si>
    <t>2.2.4</t>
  </si>
  <si>
    <t>Projektantski nadzor in usklajevanje projekta z dejansko ugotovljenim stanjem na terenu (ob izkopu) - ure odg.projektant strojnih instalacij.</t>
  </si>
  <si>
    <t>skupaj 2.2: Ostalo k strojnim instalacijam</t>
  </si>
  <si>
    <t>OPOMBE:</t>
  </si>
  <si>
    <t>- Za gradbiščno deponijo poskrbi izvajalec del sam. Pojem "z odlaganjem" zajema vse  prevoze, prenose, 
  nakladanja in razkladanja od gradbišča do gradbiščne deponije.</t>
  </si>
  <si>
    <t>- Sestavni del projektanskega popisa del so tudi tehnično poročilo, elaborati in vse grafične priloge projekta.</t>
  </si>
  <si>
    <t>- Kategorizacija zemljin in kamnin je povzeta po tabeli 2.1, dopolnil splošnih in tehničnih pogojev za zemeljska dela
  in temeljenje (DDC 2001, IV. Knjiga), zemljine in kamnine so razvrščene v kategoriji od I. do V.</t>
  </si>
  <si>
    <t>Dobava in postavitev gradbiščne table dimenzij minimalno 1,0 x 1,5 m, skladno s Pravilnikom o načinu označitve in organizacije gradbišča…Ur. List RS, št. 66/04.</t>
  </si>
  <si>
    <t>cm</t>
  </si>
  <si>
    <t xml:space="preserve">Ročni izkop jarka širine na dnu 0,5 m v terenu 3. - 4. ktg. do določene nivelete s točnostjo ±10cm, z miniranjem po potrebi in odmetom materiala 1,0 m od roba jarka; globina izkopa do 2,0 m oziroma po podatkih vzdolžnega profila. Izkop izvršiti skladno s predpisi o varstvu pri delu. </t>
  </si>
  <si>
    <t>Strojni izkop gradbene jame za cevovod, širina jame do 1,0 m na dnu, v terenu 5,0 ktg., s sprotnim nakladanjem na kamion; globina izkopa do 2,0 m. Izkop izvršiti skladno s predpisi o varstvu pri delu.</t>
  </si>
  <si>
    <t>Porušitev asfalta do skupne deb. 10 cm, strojno nakladanje, odvoz na stalno deponijo do 10 km, razkladanje in razgrinjanje, plačilo taks.</t>
  </si>
  <si>
    <t>Transport izkopnega materiala na stalno deponijo gradbenega materiala v oddaljenosti do 8 km, razkladanje in razgrinjanje s plačilom vseh taks za deponiranje.</t>
  </si>
  <si>
    <t>- Prikazane količine v popisih so v raščenem ali vgrajenem stanju. Pri vseh izkopih in zasipih, nasipih in odvozih
  materiala je potrebno faktor razrahljivosti upoštevati v ceni/enoto. Vsa utrjevanja dna izkopa, tampona, nasutij in
  zasipov je potrebno izvajati do predpisane zbitosti v skladu z načrtom gradbenih konstrukcij in geotehničnim 
  poročilom ali po navodilih projektanta. V ceno je potrebno všteti izdelavo poročila o opravljanih meritvah zasipov, v
  kolikor je to potrebno. Odpadni material se deponira na deponije, ki imajo ustrezna upravna dovoljenja.</t>
  </si>
  <si>
    <t>- Vgrajeni material mora ustrezati veljavnim normativom in predpisanim standardom ter ustrezati kvaliteti določeni z
  veljavno zakonodajo ter projektom. Ponudnik to dokaže s predložitvijo izjav o lastnostnih in ustreznih certifikatov
  pred vgrajevanjem, pridobitev teh listin mora biti vkalkulirana v cenah po enoti.</t>
  </si>
  <si>
    <t>- Pri vseh postavkah v popisih del so mišljeni tudi vsi potrebni transporti, dobava vseh materialov in vse ostale
  potrebne storitve, ki so potrebne za realizacijo postavke, razen če ni v sami postavki natančno drugače navedeno.</t>
  </si>
  <si>
    <t xml:space="preserve">- Zasip se izvaja do obstoječe nivelete asfalta zaradi zaščite armatur in jaškov ter prevoznosti gradbišča. Po obnovi
  vseh vodovodnih priključkov se pristopi k odkopu začasnega zasipa, polaganju robnikov, izvedbi tamponskega 
  sloja, vgradnji cestnih kap na ustrezno višino in asfaltiranju. </t>
  </si>
  <si>
    <t xml:space="preserve">- Za zasip jarka se delno uporabi ustrezen prodni material od izkopa, ki se ga ob izkopu odpelje na začasno
  deponijo, delno pa nov kamnolomski material. Ponovno vgradnjo materiala iz izkopa odobri geomehanik z vpisom v
  gradbeni dnevnik </t>
  </si>
  <si>
    <t>- V sklopu varnostnega načrta gradbišča je upoštevana ureditev delovnega platoja (kot npr. postavitev ograje, table, 
  kontejnerjev...).</t>
  </si>
  <si>
    <t>- Izvajalec del je dolžan pred pričetkom gradnje vzpostaviti kontakt z vsakokratnim lastnikom posameznih parcel in
  ga obvestiti o nameri zakoličbe cevovoda.</t>
  </si>
  <si>
    <t>- Geomehanske raziskave trase niso bile izvedene, zato so v popisu del zajeti stroški geomehanske spremljave del.</t>
  </si>
  <si>
    <t>- V ceni posameznih postavk so zajeti transporti in prenosi, vsa pomožna dela, ki spadajo k vsaki posamezni 
  postavki.</t>
  </si>
  <si>
    <t>SVTK kablovod</t>
  </si>
  <si>
    <t>Varnostni načrt gradbišča</t>
  </si>
  <si>
    <t>kanalizacija</t>
  </si>
  <si>
    <t>Komplet izvedba zaščite gradbišča z ustrezno cestno - prometno signalizacijo (semaforji) in ročnim usmerjanjem ob konicah prometa (mahači), sladno s pripadajočim elaboratom o zapori ceste; zaščita gradbišča se izvede na vsakokratnem izkopu v cestnem telesu, in sicer za
JP 525281 Dobova - Rigonce, v skupni dolžini cca 1070 m.</t>
  </si>
  <si>
    <t xml:space="preserve">Komplet izvedba zaščite gradbišča z ustrezno cestno - prometno signalizacijo (semaforji) in ročnim usmerjanjem ob konicah prometa (mahači), sladno s pripadajočim elaboratom o zapori ceste; zaščita gradbišča se izvede na vsakokratnem izkopu v cestnem telesu, in sicer za 
R2 420/1335 Brežice - Dobova - Rigonce, v skupni dolžini cca 600 m. </t>
  </si>
  <si>
    <t xml:space="preserve">Komplet izvedba zaščite gradbišča z ustrezno cestno - prometno signalizacijo (semaforji) in ročnim usmerjanjem ob konicah prometa (mahači), sladno s pripadajočim elaboratom o zapori ceste; zaščita gradbišča se izvede na vsakokratnem izkopu v cestnem telesu, in sicer za  LC 024223 Loče - Dobova, v skupni dolžini cca 930 m. </t>
  </si>
  <si>
    <t xml:space="preserve">Komplet izvedba nadzora upravljavca državne ceste, t.j. DRI d.o.o., Kotnikova ulica 40, 1000 Ljubljana, nad izvedbo del v območju varovalnega pasu in cestnega telesa regionalne ceste R2 420/1335 Brežice - Dobova - Rigonce. </t>
  </si>
  <si>
    <t>0.1.11</t>
  </si>
  <si>
    <t>0.1.12</t>
  </si>
  <si>
    <r>
      <t xml:space="preserve">Komplet izvedba nadzora upravljavca Slovenskih železnic, t.j. SŽ-Infrastruktura, d.o.o., Služba za gradbeno dejavnost, pisarna Celje, Ulica XIV. divizije 2, 3000 Celje (tel. 03/2933351) nad gradnjo v območju varovalnega pasu elektrificirane železniške proge 
Dobova - Ljubljana, od železniškega </t>
    </r>
    <r>
      <rPr>
        <i/>
        <sz val="10"/>
        <rFont val="Arial"/>
        <family val="2"/>
        <charset val="238"/>
      </rPr>
      <t xml:space="preserve">km 451+292 do km 452+920. 
</t>
    </r>
    <r>
      <rPr>
        <sz val="10"/>
        <rFont val="Arial"/>
        <family val="2"/>
        <charset val="238"/>
      </rPr>
      <t>Postopek prijave del:</t>
    </r>
    <r>
      <rPr>
        <i/>
        <sz val="10"/>
        <rFont val="Arial"/>
        <family val="2"/>
        <charset val="238"/>
      </rPr>
      <t xml:space="preserve">
</t>
    </r>
    <r>
      <rPr>
        <sz val="10"/>
        <rFont val="Arial"/>
        <family val="2"/>
        <charset val="238"/>
      </rPr>
      <t>- službi SŽ-Infrastruktura, d.o.o., Služba za gradbeno dejavnost, pisarna Celje, Ulica XIV. divizije 2, 3000 Celje, se predloži Varnostni načrt in Vlogo za pridobitev dovoljenja za delo na železniškem območju.
- pisna prijava del podjetju SŽ-Infrastruktura d.o.o., Služba za EE in SVTK, Pisarna SVTK Ljubljana, Trg OF 6, 1000 Ljubljana, za nadzor nad gradnjo v varovalnem pasu SVTK kablovodov in zakoličenje SVTK kablovodov pred pričetkom gradnje.</t>
    </r>
  </si>
  <si>
    <t>Priprava gradbišča; ureditev, označitev in zavarovanje gradbišča, odstranitev eventualnih ovir, ograj in ureditev delovnega platoja. Po končanih delih gradbišče pospraviti in vzpostaviti prvotno stanje.</t>
  </si>
  <si>
    <t>Strojni izkop humusa v travniku oz njivi. Globina izkopa 0,2 m, širina 1,5 m in deponiranje v razdlaji 1,0 m od gradbene jame oz. odvoz na začasno deponijo v razdalji do 1,0 km, ter ponovno prevoz na gradbišče za razsutje humusa po terenu. Izkop izvršiti skladno s predpisi o varstvu pri delu.</t>
  </si>
  <si>
    <t>Strojni izkop gradbene jame za cevovod, širina jame do 1,0 m na dnu, v terenu 3. do 4. ktg., s sprotnim nakladanjem na kamion; globina izkopa do 2,0 m. Izkop izvršiti skladno s predpisi o varstvu pri delu.</t>
  </si>
  <si>
    <t>Strojni izkop gradbene jame za izvedbo podvrtanja dimenzij cca 8 x 2,5 x 2,5 m v terenu 3-4 ktg., z odmetom v bližini gradbene jame za kasnejši zasip. Izkop izvršiti skladno s predpisi o varstvu pri delu.</t>
  </si>
  <si>
    <t>Strojni izkop gradbene jame za izvedbo podvrtanja dimenzij cca 8 x 2,5 x 2,5 m v terenu 5. ktg., z odmetom v bližini gradbene jame za kasnejši zasip.  Izkop izvršiti skladno s predpisi o varstvu pri delu.</t>
  </si>
  <si>
    <t>Rezanje asfalta do debeline 10 cm, enojni rez, vštete so podvojene dolžine, kjer je trasa vodovoda v celoti v povozni površini in drugo rezanje pred ponovnim asfaltiranjem.</t>
  </si>
  <si>
    <t>Ročno planiranje dna jarka širine na dnu do 1,0 m, s točnostjo ± 3 cm po predvidenem nagibu.</t>
  </si>
  <si>
    <t>Komplet izdelava peščene posteljice iz nekoherentnega materiala do deb. 10 cm, v kateri si cev sama izoblikuje ležišče. (pesek/gramoz z zrnom do max 8mm brez ostrih robov). Izdelati poglobitev pod spojkami.</t>
  </si>
  <si>
    <t xml:space="preserve">Dobava in vgradnja kanalizacijskih cevi PVC-UK DN 250 SN8, za ureditev prepustov metornih voda </t>
  </si>
  <si>
    <t>Izdelava jaška iz BC fi 60 cm za prepust - vtok iz mulde, z izdelavo prebojev, vgradnjo muldne LŽ rešetke 40 T in obbetoniranjem</t>
  </si>
  <si>
    <t>Strojno zasipavanje v coni cevovoda s peščenim materialom - pesek z zrni brez ostrih robov premera 0-8 mm, s komprimacijo bokov z lahkimi komprimacijskimi sredstvi (v plasteh po 20 cm), do 30 cm nad teme cevovoda, do ustrezne zbitosti za zagotovitev nosilnosti po projektu.</t>
  </si>
  <si>
    <t>Dobava in vgraditev peska / lomljenec 0÷63 mm. V območju poteka trase v asfaltni cesti ali ob robu asfaltnega cestišča do kote tampona, v debelini cca 40 cm. Agregat se uporabi tudi za zasip vodovodnih revizijskih jaškov in gradbenih jam za podvrtavanje; strojno nabijanje v plasteh po 20 cm, do ustrezne zbitosti za zagotovitev nosilnosti po projektu.</t>
  </si>
  <si>
    <t>Strojno zasipavanje preostalega dela jarka z izkopanim materialom, strojno nabijanje v plasteh po 20 cm, do nosilnosti Ev2&gt;60 MPa, v povoznih površinah do planuma posteljice vozišča, v nepovoznih površinah do kote finalnega sloja terena. Ustreznost uporabe izkopanega materiala odobri geomehanski nadzor.</t>
  </si>
  <si>
    <t>elektrika in javna razsvetljava</t>
  </si>
  <si>
    <t>Telekomunikacije ('optika, telefon, CATV)</t>
  </si>
  <si>
    <t>Komplet dobava, transport, vgradnja in valjanje (z valjarjem nad 6T) nevezane nosilne podlage za asfaltiranje iz kamnitega materiala - tampona iz peska 0÷32 mm, debelina sloja 20 cm (Ev2&gt;=100MPa). Niveleto robov prilagoditi obstoječim objektom (vhodi, dovozi,…)!</t>
  </si>
  <si>
    <r>
      <t>Dobava in ročno/strojno</t>
    </r>
    <r>
      <rPr>
        <sz val="10"/>
        <color rgb="FFFF0000"/>
        <rFont val="Arial"/>
        <family val="2"/>
        <charset val="238"/>
      </rPr>
      <t xml:space="preserve"> </t>
    </r>
    <r>
      <rPr>
        <sz val="10"/>
        <rFont val="Arial"/>
        <family val="2"/>
        <charset val="238"/>
      </rPr>
      <t>polaganje asfalta v sestavi 
AC22 base B50/70 A3, v debelini 6 cm in AC8 surf B70/100 A3, v debelini 4 cm; premaz stikov z obstoječim asfaltom z bitumensko pasto. Niveleto robov prilagoditi obstoječi višini ceste oz. obstoječim objektom (vhodi, dovozi, ...).</t>
    </r>
  </si>
  <si>
    <t>1.1.21</t>
  </si>
  <si>
    <t>Razplaniranje odvečnega materiala po trasi, kjer je potreben zasip depresij ipd. (količina je ocenjena).</t>
  </si>
  <si>
    <t>Dovoz manjkajoče zemljine, ki jo pridobi izvajalec sam; Strojno nakladanje ob izkopu, transport izkopanega materiala na gradbišče iz lokacije, v oddaljenosti do 20 km, razkladanje in razgrinjanje (količina je ocenjena).</t>
  </si>
  <si>
    <t>1.1.2</t>
  </si>
  <si>
    <t>1.1.3</t>
  </si>
  <si>
    <t>1.1.34</t>
  </si>
  <si>
    <t>Izdelava podložnega betona za postavitev garniture za izvedbo podvrtanja iz betona C12/15, višine 10 cm, dimenzije do 8,0 x 2,5 m.</t>
  </si>
  <si>
    <t>Zasip vodovodnih jaškov in gradbenih jam za podvrtavanje z materialom od izkopa ter komprimiranje v plasteh po 20 cm do ustrezne zbitosti.</t>
  </si>
  <si>
    <t>Izdelava AB bloka za izvedbo podvrtanja, dim. 2,5 x 1,0 x 1,0 m, v kompletu z dobavo betona, izdelavo opaža in vgradnjo armature.</t>
  </si>
  <si>
    <t>Izdelava vodene vrtine do fi 400 pod regionalno cesto 
R2 420/1335 Brežice - Dobova - Rigonce ter vgradnja jeklene zaščitne cevi JE DN 406 x 8 mm. V postavki zajeta nabava, dostava, izdelava vodene vrtine s prestavitvijo stroja, vgradnja jeklene zaščitne cevi DN 400, rezanje, varjenje in vgradnja vodovodne cevi.</t>
  </si>
  <si>
    <t>Izdelava preboja fi 406 mm za montažo zaščitne kovinske cevi fi 406 mm v zemljini III. - IV. ktg.</t>
  </si>
  <si>
    <t>1.1.35</t>
  </si>
  <si>
    <t>1.1.36</t>
  </si>
  <si>
    <t>1.1.37</t>
  </si>
  <si>
    <t>1.1.38</t>
  </si>
  <si>
    <t>Izdelava komplet PID: gradbeni, strojni projekt po 
zakonu o graditvi objektov in pravilniku o podrobnejši vsebini tehnične dokumentacije; komplet PID v 3 
izvodih.</t>
  </si>
  <si>
    <t>Izvajanje komplet dela koordinatorja varstva pri delu.</t>
  </si>
  <si>
    <t>Vnos podatkov v kataster GJI (izvede upravljavec vodovoda).</t>
  </si>
  <si>
    <t>Geodetski načrt - Izdelava komplet komunalnega katastra po zakonu, standardih in predpisih bodočega upravljavca vodovoda - 3 izvodi.</t>
  </si>
  <si>
    <t>Izdelava vodovodnega AB jaška, notranjih (svetlih) dimenzij D x Š x V = 2,20 x 1,20 x 1,80 m, debelina 
sten in plošč 20 cm, iz betona C30/37, komplet z vsemi pomožnimi deli (opaž, armatura, podložni beton, poglobitev za črpanje, zatesnitev delovnih stikov in predorov cevi s tesnilnim trakom iz bentonita in 
kavčuka), izdelavo odprtine v krovni plošči 60 x 60 cm, nadvišanje krovne plošče za 30 cm za izdelavo vstopnega grla ter vgradnjo LTŽ pokrova 80 x 80 cm, nosilnosti 40 T, z napisom VODOVOD. Vstopna lestev iz INOX-a je zajeta v posebni postavki. Gabarite jaška prilagoditi dejanskim terenskim razmeram ob gradnji.</t>
  </si>
  <si>
    <t>Izdelava vodovodnega AB jaška, notranjih (svetlih) dimenzij D x Š x V = 1,50 x 1,50 x 1,80 m, debelina 
sten in plošč 20 cm, iz betona C30/37, komplet z vsemi pomožnimi deli (opaž, armatura, podložni beton, poglobitev za črpanje, zatesnitev delovnih stikov in predorov cevi s tesnilnim trakom iz bentonita in 
kavčuka), izdelavo odprtine v krovni plošči 60 x 60 cm, nadvišanje krovne plošče za 30 cm za izdelavo vstopnega grla ter vgradnjo LTŽ pokrova 80 x 80 cm, nosilnosti 40 T, z napisom VODOVOD. Vstopna lestev iz INOX-a je zajeta v posebni postavki. Gabarite jaška prilagoditi dejanskim terenskim razmeram ob gradnji.</t>
  </si>
  <si>
    <t>Izdelava vodovodnega AB jaška, notranjih (svetlih) dimenzij D x Š x V = 1,80 x 1,60 x 1,80 m, debelina 
sten in plošč 20 cm, iz betona C30/37, komplet z vsemi pomožnimi deli (opaž, armatura, podložni beton, poglobitev za črpanje, zatesnitev delovnih stikov in predorov cevi s tesnilnim trakom iz bentonita in 
kavčuka), izdelavo odprtine v krovni plošči 60 x 60 cm, nadvišanje krovne plošče za 30 cm za izdelavo vstopnega grla ter vgradnjo LTŽ pokrova 80 x 80 cm, nosilnosti 40 T, z napisom VODOVOD. Vstopna lestev iz INOX-a je zajeta v posebni postavki. Gabarite jaška prilagoditi dejanskim terenskim razmeram ob gradnji.</t>
  </si>
  <si>
    <t>1.1.39</t>
  </si>
  <si>
    <t>1.1.40</t>
  </si>
  <si>
    <t>Dezinfekcija in izpiranje primarnega cevovoda po izvršeni tlačni probi in dokončni montaži.
Profil cevi od DN 80 do vključno DN 200.</t>
  </si>
  <si>
    <t>0.1.2.A</t>
  </si>
  <si>
    <t>0.1.2.B</t>
  </si>
  <si>
    <t>0.1.2.C</t>
  </si>
  <si>
    <t>0.1.2.D</t>
  </si>
  <si>
    <t>0.1.2.E</t>
  </si>
  <si>
    <t>Izdelava finega planuma v debelini do 5 cm v predvidenih naklonih pred polaganjem asfalta.</t>
  </si>
  <si>
    <t>Dobava in ročno/strojno polaganje asfalta v sestavi AC16 surf B 50/70 A4 Z3 v debelini 10 cm (obrabno nosilna plast - enoslojni asfalt; za asfaltiranje parkirišč, dvorišč, dovoznih poti, hodnikov z pešče, kolesarske poti ipd);  premaz stikov z bitumensko pasto. Niveleto robov prilagoditi obstoječi višini ceste oz. obstoječim objektom (vhodi, dvozi, ...).</t>
  </si>
  <si>
    <t>Izdelava asfaltne mulde v sestavi AC16 surf B 50/70 A4 Z3 v debelini 10 cm;  premaz stikov z bitumensko pasto. Nivileto robov prilagoditi obstoječim objektom (vhodi, dvozi, ...).</t>
  </si>
  <si>
    <t>Nabava in vgradnja opozorilnega traku ''POZOR VODOVOD!'' 30 cm nad cevjo + 3% za polaganje.</t>
  </si>
  <si>
    <t>Dobava in montaža jeklene zaščitne cevi fi 406 x 8 mm</t>
  </si>
  <si>
    <t>Diamantno kronsko vrtanje v armiran beton - skozi betonsko steno obstoječega vodovodnega jaška; 
izdelava okrogle odprtine do fi 350 mm. Všteta je raba agregata.</t>
  </si>
  <si>
    <t>Izvedba meritev nosilnosti in zgoščenosti nosilnega tampona z izdajo atesta (povozne površine). Št. meritev je ocenjeno.</t>
  </si>
  <si>
    <t>Bencinski oz. dieselski agregat za proizvodnjo el. energije ob izvedbi gradb. del na vodovodu. V postavki zajeto tudi črpanje podtalne oz. meteorne vode, ki med gradnjo eventuelno vdira v gradbeno jamo, jaške ipd.</t>
  </si>
  <si>
    <t>Izdelava vodovodnega jaška iz betonske cevi BC fi 120 cm, z AB ploščo (vencem) fi 150 x 15 cm, z LTŽ povoznim pokrovom nosilnosti 40 T, dimenzij 60 x 60 cm. Jašek se postavi na mestih, kjer je predvidena vgradnja avtomatskega zračnika, oz. blatnega izpusta, oz. ventila za redukcijo tlaka. V ceni so vštete tudi izdelave prebojev ter vsa pomožna in zaključna dela.</t>
  </si>
  <si>
    <t>Nivelacija vzdolžnih profilov z zavarovanjem, kontrolo 
predvidenih naklonov ipd. Izvajalec mora ves čas gradnje zagotavljati na gradbišču potrebne naprave (nivelir ali podobno) za potrebe kontrole nivelacije s strani strokovnega nadzora.</t>
  </si>
  <si>
    <t>Izvedba zaščite obstoječih komunalno - energetskih vodov (TK, el., CATV ipd.) pri križanju s predvidenim vodovodom, v kompletu z dobavo in vgradnjo zaščitne cevi PE fi 110 mm (dolžina posamezne cevi 3 m), s pripadajočimi tesnilnimi manšetami, z vsemi prenosi, pomožnimi deli in montažnim materialom. Prečkanje naj se izvede po navodilih pooblaščenega upravljavca voda in projektnih pogojih.</t>
  </si>
  <si>
    <t>Rušitev obstoječega vodovodnega jaška: pikiranje, rezanje sten jaška, nakladanje in odvoz na stalno deponijo s plačilom takse, čiščenje (zasip terena je zajet v drugih postavkah).</t>
  </si>
  <si>
    <t>Demontaža vodovodne armature znotraj obst. vodov. jaška, rezanje vodovodnih LTŽ fazonov oz. armatur, nakladanje in odvoz na stalno deponijo s plačilom 
takse.</t>
  </si>
  <si>
    <t xml:space="preserve">Plastični distančnik DN 200/100 </t>
  </si>
  <si>
    <t>1.1.38.A</t>
  </si>
  <si>
    <t>1.1.38.B</t>
  </si>
  <si>
    <t xml:space="preserve">Tesnilna manšeta DN 200/100 </t>
  </si>
  <si>
    <t xml:space="preserve">Dobava in montaža tesnilnih manšet za zatesnitev odprtine med vodovodno in zaščitno cevjo pri  prečkanju prometnic </t>
  </si>
  <si>
    <t>Dobava in montaža plastičnih distančnikov za zagotovitev pravilnega naleganja - razkoraka med duktilnim cevovodom in zaščitno cevjo pri prečkanjih prometnic.</t>
  </si>
  <si>
    <t>Pobrizg tamponskega planuma z bitumensko emulzijo 0,5 kg/m2.</t>
  </si>
  <si>
    <t>Izvedba prečnega prekopa ceste pri prečkanju s predvidenim vodovodom; bitumenski drobir BD pod asfaltom v deb. 30 cm,  položitev PVC folije ali strešne lepenke z ravno zgornjo površino. Zabetoniranje 
nad slojem PVC ali strešne lepenke do višine obst. asfalta.</t>
  </si>
  <si>
    <t>Sanacija prekopa ceste; odkop betonskega sloja nad PVC folijo ali strešno lepenko, z odvozom na stalno deponijo  gradbenih materialov, v oddaljenosti do 20 km, razkladanje in razgrinjanje, komplet s plačilom taks za deponiranje.</t>
  </si>
  <si>
    <t>Dobava in montaža obročnega tesnila DN 350/200 za zatesnitev odprtine med prehodnim kosom FF NL DN 200 in izvrtano odprtino v obst. vodovodnem AB jašku.</t>
  </si>
  <si>
    <t>2.1.5</t>
  </si>
  <si>
    <t>2.1.7</t>
  </si>
  <si>
    <t>2.1.8</t>
  </si>
  <si>
    <t>2.1.9</t>
  </si>
  <si>
    <t>Zakoličba trase cevovodov in jaškov.</t>
  </si>
  <si>
    <t>0.1.13</t>
  </si>
  <si>
    <t>Ureditev bankin s peskom - lomljenec 0-63 mm, v debelini 10 cm in širine do 50 cm ter utrjevanje. Pesek je zajet v posebni postavki.</t>
  </si>
  <si>
    <t>1.1.37.A</t>
  </si>
  <si>
    <t>1.1.37.B</t>
  </si>
  <si>
    <t>1.1.37.C</t>
  </si>
  <si>
    <t>1.1.37.D</t>
  </si>
  <si>
    <t>1.1.39.A</t>
  </si>
  <si>
    <t>1.1.39.B</t>
  </si>
  <si>
    <t>1.1.40.A</t>
  </si>
  <si>
    <t>1.1.40.B</t>
  </si>
  <si>
    <t>1.1.41</t>
  </si>
  <si>
    <t>1.1.42</t>
  </si>
  <si>
    <t>1.1.43</t>
  </si>
  <si>
    <t>1.1.44</t>
  </si>
  <si>
    <t>1.1.45</t>
  </si>
  <si>
    <t>1.1.46</t>
  </si>
  <si>
    <t>1.1.47</t>
  </si>
  <si>
    <t>1.1.48</t>
  </si>
  <si>
    <t>1.1.49</t>
  </si>
  <si>
    <t>1.1.50</t>
  </si>
  <si>
    <t>Prestavitev TK podzemnega kablovoda v gradbeno jamo predvidenega vodovoda; prestavitev se izvede na mestih, kjer bo gradnja vodovoda potekala vzporedno s TK vodi, in sicer na razdalji, ki je manjša od 1,0 m. V ceno postavke so všteta vsa potrebna zemeljska dela (ročni izkop); obračun po dejanskih stroških - predvideno.</t>
  </si>
  <si>
    <t>1.1.51</t>
  </si>
  <si>
    <t>Lestev za vstop v podzemni vodovodni jašek. Narejena mora biti iz nerjavečega jekla, pravokotnega profila 40 x 20 mm, z varnostnim izvlečnim vstopnim elementom;
- lestev iz nerjavečega jekla, material: 1.4301;
- nosilni profil: zaprto oblikovana cev, profil 40 x 20 mm;
- pohodne prečke: protizdrsno perforirani U profil 30 x 30 
  mm, razdalja med pohodnimi prečkami: 280 mm;
- svetla širina lestve/dolžina pohodne prečke: 400 mm,
  dolžina lestve se izmeri po izdelavi jaška; vključno s  
  stenskimi nosilci dolžine 150 mm (oddaljenost od  
  stene);
- lestev mora biti izdelana in testirana v skladu s EN   
  14396:2004;
- izvlečni element iz nerjavečega jekla, material: 1.4301, sestavljen iz pravokotne puše 50 x 50 mm, z
  vsaj tremi pritrditvenimi točkami in cevi fi. 44 mm, 
  dolžine 1,6 m z zaklepanjem v utor puše s spodnje 
  strani. Izvlečni element mora biti izdelan in testiran v 
  skladu z DIN EN 19572:2008.</t>
  </si>
  <si>
    <t>Vsa izkopna dela in transporti izkopnih materialov se obračunajo po prostornini zemljine v raščenem stanju. Vsa zasipna dela se obračunajo po prostornini zemljine v vgrajenem stanju. Izračun količin na podlagi profilov, posnetih pred in po izkopih.</t>
  </si>
  <si>
    <t>Projektantski nadzor in usklajevanje projekta z dejansko ugotovljenim stanjem na terenu (ob izkopu) - ure odg. vodja projekta.</t>
  </si>
  <si>
    <t>Izvajanje nadzora nad gradnjo s strani pooblaščenega predstavnika upravljavca javnega vodovodnega sistema</t>
  </si>
  <si>
    <t>2.1.1</t>
  </si>
  <si>
    <t>2.1.2</t>
  </si>
  <si>
    <t>2.1.3</t>
  </si>
  <si>
    <t>2.1.4</t>
  </si>
  <si>
    <t xml:space="preserve">Nabava in vgradnja vodovodne cevi iz polietilena visoke gostote PE100 d125 SDR 11 (za tlak pn=16 bar). V ceni postavke všteta nabava, transport, razrez, montaža, spojni in tesnitveni material. Dolžina cevi podlajšana za  3% zaradi vijugastega polaganja cevovoda, rezanja,...! </t>
  </si>
  <si>
    <t>Univerzalna spojka dvojna, kot. npr. Multi-Joint 3007
DN 100 (104-132) DV</t>
  </si>
  <si>
    <t>2.1.6</t>
  </si>
  <si>
    <t>Univerzalna spojka enojna, kot npr. Multi-Joint 3057 
DN 80 (84-105) E</t>
  </si>
  <si>
    <t>Univerzalna spojka enojna, kot npr. Multi-Joint 3057 
DN 200 (84-105) E</t>
  </si>
  <si>
    <t>Univerzalna spojka enojna, kot npr. Multi-Joint 3057 
DN 100 (104-132) E</t>
  </si>
  <si>
    <t>Univerzalna spojka enojna, kot npr. Multi-Joint 3057 
DN 150 (154-192) E</t>
  </si>
  <si>
    <t>VODOVODNA ARMATURA IN FAZONSKI KOSI
Vsa vodovodna armatura in fazonski kosi v nadaljevanju so tlačne stopnje pn=10-16 bar, razen če ni pri posamezni postavki navedeno drugače!</t>
  </si>
  <si>
    <t>CEVI ZA PITNO VODO</t>
  </si>
  <si>
    <t>Vodomer DN 80, pn 10/16 bar, s suho številčnico, zamenljivim mehanizmom in impulznim dajalnikom.  Primeren tip, ki za pravilno delovanje na vtočni strani ne potrebuje ravnega dela cevi 5xDn.</t>
  </si>
  <si>
    <t>Vodomer DN 100, pn 10/16 bar, s suho številčnico, zamenljivim mehanizmom in impulznim dajalnikom.  Primeren tip, ki za pravilno delovanje na vtočni strani ne potrebuje ravnega dela cevi 5xDn.</t>
  </si>
  <si>
    <t>Dobava in vgradnja obroča za preprečevanje nalaganja vodnega kamna brez energijskega napajanja, s tehnologijo vsiljenih nihanj, ki trajno spremenijo strukturo vodnega kamna. Primeren tip, kot npr. MERUS obroč, z nastavljivo vrednostjo nihanj;</t>
  </si>
  <si>
    <t>Obroč 3'' HCI  (za namestitev v vodovodni jašek)</t>
  </si>
  <si>
    <t>Prirobnica varilna ravna DN 200, pn=10 bar, DIN 2576</t>
  </si>
  <si>
    <t>Kolčak Rp 1"</t>
  </si>
  <si>
    <t>Dobava in montaža po meri izdelanega prehodnega kosa FF DN 200/1000 mm, za prehod skozi vodovodni jašek, iz nerjavečega jekla INOX AISI 304, v sestavi:</t>
  </si>
  <si>
    <t>Cev okrogla DN 219,1 x 2 mm, pn=10 bar, EN 10217-7</t>
  </si>
  <si>
    <t>Prirobnični avtomatski zračnik DN 50, z eno kroglo, 
za montažo v jašek oz. betonsko cev</t>
  </si>
  <si>
    <t>T kos NL DN 100/100</t>
  </si>
  <si>
    <t>FF kos NL DN 80/500</t>
  </si>
  <si>
    <t>FF kos NL DN 80/1000</t>
  </si>
  <si>
    <t>FF kos NL DN 100/1000</t>
  </si>
  <si>
    <t>FF kos NL DN 200/1000</t>
  </si>
  <si>
    <t>FFR NL DN 100/80</t>
  </si>
  <si>
    <t>FFR NL DN 150/100</t>
  </si>
  <si>
    <t>F kos NL DN 100</t>
  </si>
  <si>
    <t>F kos NL DN 200</t>
  </si>
  <si>
    <t>FFK NL DN 80/45°, z vrtljivimi prirobnicami</t>
  </si>
  <si>
    <t>FFK-Q NL DN 100/90°, z vrtljivimi prirobnicami</t>
  </si>
  <si>
    <t>FFK NL DN 200/45°, z vrtljivimi prirobnicami</t>
  </si>
  <si>
    <t>MDK NL DN 100</t>
  </si>
  <si>
    <t>MMA NL DN 100/80</t>
  </si>
  <si>
    <t>MMA NL DN 100/100</t>
  </si>
  <si>
    <t>MMA NL DN 200/80</t>
  </si>
  <si>
    <t>MMA NL DN 200/100</t>
  </si>
  <si>
    <t>MMK DN 100/11°</t>
  </si>
  <si>
    <t>MMK DN 100/22°</t>
  </si>
  <si>
    <t>MMK DN 100/30°</t>
  </si>
  <si>
    <t>MMK DN 100/45°</t>
  </si>
  <si>
    <t>MMK DN 200/11°</t>
  </si>
  <si>
    <t>MMK DN 200/22°</t>
  </si>
  <si>
    <t>MMK DN 200/30°</t>
  </si>
  <si>
    <t>MMK DN 200/45°</t>
  </si>
  <si>
    <t>EU NL DN 100</t>
  </si>
  <si>
    <t>EU NL DN 200</t>
  </si>
  <si>
    <t xml:space="preserve">Zasun EV F4 NL DN 50, s kolesom </t>
  </si>
  <si>
    <t xml:space="preserve">Zasun EV F4 NL DN 200, z vrtljivimi prirobnicami in kolesom </t>
  </si>
  <si>
    <t>Zasun EV F4 NL DN 80 za podzemno vgradnjo, z vrtlj. prirobnicami</t>
  </si>
  <si>
    <t>Zasun EV F4 NL DN 100 za podzemno vgradnjo, z vrtlj. prirobnicami</t>
  </si>
  <si>
    <t>Zasun EV F4 DN 80 kompenzacijski, s prostimi prirobnicami in s kolesom</t>
  </si>
  <si>
    <t xml:space="preserve">Teleskopska vgradna garnitura za zasun EV DN 65-80, Rd=1.2 - 2.0 m </t>
  </si>
  <si>
    <t xml:space="preserve">Teleskopska vgradna garnitura za zasun EV DN 
100-150, Rd=1.2 - 2.0 m </t>
  </si>
  <si>
    <t xml:space="preserve">Teleskopska vgradna garnitura za navrtni zasun, 
Rd=1.2 - 2.0 m </t>
  </si>
  <si>
    <t>Hidrant nadzemni DN 80/1250 L INOX; lomni</t>
  </si>
  <si>
    <t>Hidrant talni DN 80, v funkciji blatnega izpusta</t>
  </si>
  <si>
    <t>Zasun EV F4 NL DN 100 kompenzacijski, s prostimi prirobnicami in s kolesom</t>
  </si>
  <si>
    <t>Zasun EV F4 NL DN 200 kompenzacijski, s prostimi prirobnicami in s kolesom s kolesom</t>
  </si>
  <si>
    <t>T kos NL DN 100/80, z vrtlj. prirobnicami</t>
  </si>
  <si>
    <t>T kos NL DN 200/80, z vrtlj. prirobnicami</t>
  </si>
  <si>
    <t>T kos NL DN 200/100, z vrtlj. prirobnicami</t>
  </si>
  <si>
    <t>T kos NL DN 200/200, z vrtlj. prirobnicami</t>
  </si>
  <si>
    <t>N kos NL DN 80, z vrtljivimi prirobnicami</t>
  </si>
  <si>
    <t>LTŽ cestna kapa DN 90 - z napisom VODA</t>
  </si>
  <si>
    <t>LTŽ cestna kapa - ovalna, za talni hidrant, z napisom VODA</t>
  </si>
  <si>
    <t>INOX nosilec za pritrditev na steno</t>
  </si>
  <si>
    <t>Posebna "high gain" antena za jaške z LTŽ pokrovom</t>
  </si>
  <si>
    <t>Doza s priključnimi sponkami IP67</t>
  </si>
  <si>
    <t>Konfiguracija TBOX Nano in Atvise</t>
  </si>
  <si>
    <t>Telemetrijska oprema za vodomerni jašek (3x AI, 4xDI, 1xDO, RS485, 4G). Večletno avtonomno delovanje na baterijo. Možna je montaža direktno v merni jašek ali montaža na drog. Opomba: vgradnja vodomera je zajeta v posebni postavki.</t>
  </si>
  <si>
    <t xml:space="preserve">TELEMETRIJSKA OPREMA ZA NADGRADNJO DALJINSKEGA MONITORINGA PORABE VODE </t>
  </si>
  <si>
    <t>OPREMA ZA MONITORING KVALITETE VODE - MERILNIK REZIDUALNEGA KLORA</t>
  </si>
  <si>
    <t>Merilnik rezidualnega klora za vgradnjo v vodovodni jašek, v kompletu z vsemi zapornimi elementi, protipovratnim ventilom, montažnim in tesnilnim materialom in izdelavo iztoka v bližnjo kanalizacijsko cev oz. jašek.</t>
  </si>
  <si>
    <t>LESTVE ZA VSTOP V VODOVODNI JAŠEK</t>
  </si>
  <si>
    <t>2.1.10</t>
  </si>
  <si>
    <t>2.1.11</t>
  </si>
  <si>
    <t>2.1.12</t>
  </si>
  <si>
    <t>2.1.15</t>
  </si>
  <si>
    <t>2.1.16</t>
  </si>
  <si>
    <t>2.1.17</t>
  </si>
  <si>
    <t>2.1.18</t>
  </si>
  <si>
    <t>2.1.19</t>
  </si>
  <si>
    <t>2.1.20</t>
  </si>
  <si>
    <t>2.1.21</t>
  </si>
  <si>
    <t>2.1.22</t>
  </si>
  <si>
    <t>2.1.23</t>
  </si>
  <si>
    <t>2.1.25</t>
  </si>
  <si>
    <t>2.1.26</t>
  </si>
  <si>
    <t>2.1.28</t>
  </si>
  <si>
    <t>2.1.29</t>
  </si>
  <si>
    <t>2.1.30</t>
  </si>
  <si>
    <t>2.1.31</t>
  </si>
  <si>
    <t>2.1.32</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</si>
  <si>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</si>
  <si>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</si>
  <si>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</si>
  <si>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</si>
  <si>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</si>
  <si>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</si>
  <si>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</si>
  <si>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</si>
  <si>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</si>
  <si>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</si>
  <si>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</si>
  <si>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</si>
  <si>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</si>
  <si>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</si>
  <si>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</si>
  <si>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</si>
  <si>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</si>
  <si>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</si>
  <si>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</si>
  <si>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</si>
  <si>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</si>
  <si>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</si>
  <si>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</si>
  <si>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</si>
  <si>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</si>
  <si>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</si>
  <si>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</si>
  <si>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</si>
  <si>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</si>
  <si>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</si>
  <si>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</si>
  <si>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</si>
  <si>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</si>
  <si>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</si>
  <si>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</si>
  <si>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</si>
  <si>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2.1.69A</t>
  </si>
  <si>
    <t>2.1.69B</t>
  </si>
  <si>
    <t>2.1.69C</t>
  </si>
  <si>
    <t>2.1.70</t>
  </si>
  <si>
    <t>2.1.70A</t>
  </si>
  <si>
    <t>2.1.70B</t>
  </si>
  <si>
    <t>2.1.70C</t>
  </si>
  <si>
    <t>2.1.70D</t>
  </si>
  <si>
    <t>2.1.70E</t>
  </si>
  <si>
    <t>2.1.71</t>
  </si>
  <si>
    <t>2.1.72</t>
  </si>
  <si>
    <t xml:space="preserve">X kos - slepa prirobnica NL DN 200 </t>
  </si>
  <si>
    <t>Alkaten spojka dvojna PE d63</t>
  </si>
  <si>
    <t>Alkaten spojka dvojna PE d32</t>
  </si>
  <si>
    <t>Navrtni zasun DN 100, FE, SAL, z vrtljivim priključnim kolenom Rp 1", priključni vložek iz INOX-a</t>
  </si>
  <si>
    <t>Navrtni zasun DN 200, FE, SAL, z vrtljivim priključnim kolenom Rp 1", priključni vložek iz INOX-a</t>
  </si>
  <si>
    <t>Mehanski navojni ventil za redukcijo pritiska DN 100</t>
  </si>
  <si>
    <t>Lovilec nesnage DN 100, prirobnični</t>
  </si>
  <si>
    <t>Navrtni zasun DN 200, FE, SAL, z vrtljivim priključnim kolenom Rp 2"</t>
  </si>
  <si>
    <t>Izvedba zaščite vodovodne cevi pri prečkanju prometnic s prekopom in v primeru poteka trase v vozišču ceste; Dobava in vgradnja zaščitne cevi rebrasti PP z obojko, trdnostnega razreda SN8, s pripadajočimi tesnilnimi manšetami in plastičnimi distančniki (zajeti v posebnih postavkah), z vsemi prenosi, pomožnimi deli in montažnim materialom. Prečkanje naj se izvede po navodilih pooblaščenega upravljavca voda.</t>
  </si>
  <si>
    <t>Kanalizacijska cev rebrasti PP z obojko DN 300-SN8</t>
  </si>
  <si>
    <t>Kanalizacijska cev rebrasti PP z obojko DN 200-SN8</t>
  </si>
  <si>
    <t xml:space="preserve">Plastični distančnik DN 300/200 </t>
  </si>
  <si>
    <t xml:space="preserve">Tesnilna manšeta DN 300/200 </t>
  </si>
  <si>
    <t>Hidravlične izboljšave vodovodnega sistema v Občini Brežice</t>
  </si>
  <si>
    <t>Vsi artikli v stiku s pitno vodo morajo zagotavljati živilsko neoporečnost. Vsi artikli morajo zagotavljati kvaliteto zahtevano po standardu. Za vsak sklop materialov v ponudbi je potrebno napisati ime proizvajalca, tip artikla in priložiti tehnični list, izjavo o lastnostih (ZGPro-1, Ur.l.RS, št.82/2013) ter pripadajoči certifikat o skladnost proizvodov s standardom in poročilo, ki se nanaša na Izjavo o skladnosti za stik s pitno vodo.</t>
  </si>
  <si>
    <t>Zahteve za cevi iz nodularne litine:
Cevi morajo biti izdelane na obojko v skladu s SIST EN 545:2010 najmanj preferenčnega tlačnega razreda C40 oziroma kot je zahtevano v posamezni postavki, z odgovarjajočimi spoji za različne primere vgradnje (STD, STD-Vi, UNI-Vi, UNI-Ve) in dolžino 6 m (skladno s ponudbenim predračunom in spodnjimi specifikacijami ter zahtevami naročnika  v razpisni dokumentaciji).
Cevi morajo biti na zunanji strani zaščitne z aktivno galvansko zaščito, ki omogoča vgradnjo cevi tudi v agresivnejšo zemljo (z zlitino Zn + Al minimalne debeline 400 g/m2 v razmerju 85% Zn in ostalo Al in druge kovine) in z modrim pokrivnim nanosom , na notranji strani pa s cementno oblogo; vse v skladu z EN545:2010 (cementna obloga mora biti narejena s pitno vodo, cement tipa CEM III-B ex BFC pa mora biti v skladu z EN197-1 z CE oznako (certifikat)). 
Opremljene morajo biti z odgovarjajočimi tesnili v skladu z SIST EN 681-1 (certifikat).Vse vrste obojčnih tesnil oz. spojev mora biti zaradi zagotovitve kvalitete spoja preizkušen skupaj s cevmi (certifikat). Vse cevi morajo biti od istega proizvajalca.</t>
  </si>
  <si>
    <t>Nabava vodovodnih cevi z obojko iz nodularne litine (NL) DN 100, s standardnim spojem (npr. TYTON), razreda C100, s pripadajočim vodnim tesnilom, v skladu s standardom EN 545/ISO 2531. Notranja zaščita s cementno oblogo, ustrezna za pitno vodo. Zunanja zaščita Zn 400 g/m2 + sintetični premaz (ustrezen certifikat). Dolžina posamezne cevi 6 m .</t>
  </si>
  <si>
    <t xml:space="preserve">Vgradnja vodovodnih cevi z obojko iz nodularne litine (NL) DN 100, s standardnim spojem (npr. TYTON), razreda C100; transport, prenos, spuščanje, polaganje in spajanje NL cevi na pripravljeno peščeno posteljico, nivelacija v vertikalni in horizontalni smeri. Všteto je rezanje NL cevi, obdelava robov, montaža ravnih vmesnih kosov po potrebi in po priloženih montažnih shemah, ter dokončna obdelava in zaščita obojčnih spojev. </t>
  </si>
  <si>
    <t>Nabava vodovodnih cevi z obojko iz nodularne litine (NL) DN 200, s standardnim spojem (npr. TYTON), razreda C100, s pripadajočim vodnim tesnilom, v skladu s standardom EN 545/ISO 2531. Notranja zaščita s cementno oblogo, ustrezna za pitno vodo. Zunanja zaščita Zn 400 g/m2 + sintetični premaz (ustrezen certifikat). Dolžina posamezne cevi 6 m .</t>
  </si>
  <si>
    <t xml:space="preserve">Vgradnja vodovodnih cevi z obojko iz nodularne litine (NL) DN 200, s standardnim spojem (npr. TYTON), razreda C100; transport, prenos, spuščanje, polaganje in spajanje NL cevi na pripravljeno peščeno posteljico, nivelacija v vertikalni in horizontalni smeri. Všteto je rezanje NL cevi, obdelava robov, montaža ravnih vmesnih kosov po potrebi in po priloženih montažnih shemah, ter dokončna obdelava in zaščita obojčnih spojev. </t>
  </si>
  <si>
    <r>
      <t xml:space="preserve">Komplet izvedba arheološkega dokumentiranja oz. raziskav ob gradnji v območju kultrurne dediščine 
</t>
    </r>
    <r>
      <rPr>
        <i/>
        <strike/>
        <sz val="10"/>
        <color rgb="FFFF0000"/>
        <rFont val="Arial"/>
        <family val="2"/>
        <charset val="238"/>
      </rPr>
      <t>Dobova - arheološko najdišče (EŠD 9804)</t>
    </r>
    <r>
      <rPr>
        <strike/>
        <sz val="10"/>
        <color rgb="FFFF0000"/>
        <rFont val="Arial"/>
        <family val="2"/>
        <charset val="238"/>
      </rPr>
      <t>, skladno s kulturnovarsvenim mnenjem za gradnjo št. 35105-0147/2019/6.
OPOMBA: ponudnik poda ceno za arheološko spremljavo del. V kolikor se pojavijo arheološke najdbe, stroške raziskave krije naročnik direktno izvajalcu arheoloških raziskav.</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</si>
</sst>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_)"/>
    <numFmt numFmtId="165" formatCode="#,##0.00\ [$€-1]"/>
    <numFmt numFmtId="166" formatCode="#,##0.00\ &quot;€&quot;"/>
  </numFmts>
  <fonts count="26" x14ac:knownFonts="1">
    <font>
      <sz val="11"/>
      <color theme="1"/>
      <name val="Calibri"/>
      <family val="2"/>
      <charset val="238"/>
      <scheme val="minor"/>
    </font>
    <font>
      <b/>
      <sz val="11"/>
      <color theme="1"/>
      <name val="Calibri"/>
      <family val="2"/>
      <charset val="238"/>
      <scheme val="minor"/>
    </font>
    <font>
      <b/>
      <sz val="18"/>
      <color theme="1"/>
      <name val="Arial Narrow"/>
      <family val="2"/>
      <charset val="238"/>
    </font>
    <font>
      <sz val="10"/>
      <name val="Arial"/>
      <family val="2"/>
      <charset val="238"/>
    </font>
    <font>
      <b/>
      <sz val="11"/>
      <name val="Arial"/>
      <family val="2"/>
      <charset val="238"/>
    </font>
    <font>
      <b/>
      <sz val="12"/>
      <color rgb="FF00B0F0"/>
      <name val="Arial"/>
      <family val="2"/>
      <charset val="238"/>
    </font>
    <font>
      <sz val="12"/>
      <color rgb="FF00B0F0"/>
      <name val="Calibri"/>
      <family val="2"/>
      <charset val="238"/>
      <scheme val="minor"/>
    </font>
    <font>
      <b/>
      <sz val="10"/>
      <name val="Arial"/>
      <family val="2"/>
      <charset val="238"/>
    </font>
    <font>
      <sz val="11"/>
      <name val="Arial"/>
      <family val="2"/>
      <charset val="238"/>
    </font>
    <font>
      <u/>
      <sz val="10"/>
      <name val="Arial"/>
      <family val="2"/>
      <charset val="238"/>
    </font>
    <font>
      <b/>
      <u/>
      <sz val="10"/>
      <name val="Arial"/>
      <family val="2"/>
      <charset val="238"/>
    </font>
    <font>
      <sz val="10"/>
      <color rgb="FF92D050"/>
      <name val="Arial"/>
      <family val="2"/>
      <charset val="238"/>
    </font>
    <font>
      <b/>
      <sz val="10"/>
      <color rgb="FF92D050"/>
      <name val="Arial"/>
      <family val="2"/>
      <charset val="238"/>
    </font>
    <font>
      <sz val="10"/>
      <color rgb="FFFF0000"/>
      <name val="Arial"/>
      <family val="2"/>
      <charset val="238"/>
    </font>
    <font>
      <b/>
      <sz val="10"/>
      <color rgb="FFFF0000"/>
      <name val="Arial"/>
      <family val="2"/>
      <charset val="238"/>
    </font>
    <font>
      <i/>
      <sz val="10"/>
      <name val="Arial"/>
      <family val="2"/>
      <charset val="238"/>
    </font>
    <font>
      <sz val="16"/>
      <color theme="1"/>
      <name val="Calibri"/>
      <family val="2"/>
      <charset val="238"/>
      <scheme val="minor"/>
    </font>
    <font>
      <sz val="8"/>
      <name val="Calibri"/>
      <family val="2"/>
      <charset val="238"/>
      <scheme val="minor"/>
    </font>
    <font>
      <sz val="9"/>
      <color indexed="81"/>
      <name val="Segoe UI"/>
      <family val="2"/>
      <charset val="238"/>
    </font>
    <font>
      <b/>
      <sz val="9"/>
      <color indexed="81"/>
      <name val="Segoe UI"/>
      <family val="2"/>
      <charset val="238"/>
    </font>
    <font>
      <sz val="20"/>
      <color theme="1"/>
      <name val="Calibri"/>
      <family val="2"/>
      <charset val="238"/>
      <scheme val="minor"/>
    </font>
    <font>
      <strike/>
      <sz val="10"/>
      <color rgb="FFFF0000"/>
      <name val="Arial"/>
      <family val="2"/>
      <charset val="238"/>
    </font>
    <font>
      <i/>
      <strike/>
      <sz val="10"/>
      <color rgb="FFFF0000"/>
      <name val="Arial"/>
      <family val="2"/>
      <charset val="238"/>
    </font>
    <font>
      <b/>
      <strike/>
      <sz val="10"/>
      <color rgb="FFFF0000"/>
      <name val="Arial"/>
      <family val="2"/>
      <charset val="238"/>
    </font>
    <font>
      <strike/>
      <sz val="10"/>
      <name val="Arial"/>
      <family val="2"/>
      <charset val="238"/>
    </font>
    <font>
      <b/>
      <strike/>
      <sz val="10"/>
      <name val="Arial"/>
      <family val="2"/>
      <charset val="238"/>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s>
  <borders count="25">
    <border>
      <left/>
      <right/>
      <top/>
      <bottom/>
      <diagonal/>
    </border>
    <border>
      <left/>
      <right/>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s>
  <cellStyleXfs count="3">
    <xf numFmtId="0" fontId="0" fillId="0" borderId="0"/>
    <xf numFmtId="0" fontId="3" fillId="0" borderId="0"/>
    <xf numFmtId="0" fontId="3" fillId="0" borderId="0"/>
  </cellStyleXfs>
  <cellXfs count="181">
    <xf numFmtId="0" fontId="0" fillId="0" borderId="0" xfId="0"/>
    <xf numFmtId="166" fontId="7" fillId="0" borderId="16" xfId="0" applyNumberFormat="1" applyFont="1" applyBorder="1" applyProtection="1">
      <protection locked="0"/>
    </xf>
    <xf numFmtId="166" fontId="7" fillId="0" borderId="17" xfId="2" applyNumberFormat="1" applyFont="1" applyBorder="1" applyProtection="1">
      <protection locked="0"/>
    </xf>
    <xf numFmtId="166" fontId="7" fillId="0" borderId="17" xfId="0" applyNumberFormat="1" applyFont="1" applyBorder="1" applyProtection="1">
      <protection locked="0"/>
    </xf>
    <xf numFmtId="166" fontId="7" fillId="3" borderId="16" xfId="0" applyNumberFormat="1" applyFont="1" applyFill="1" applyBorder="1" applyProtection="1">
      <protection locked="0"/>
    </xf>
    <xf numFmtId="166" fontId="12" fillId="0" borderId="16" xfId="0" applyNumberFormat="1" applyFont="1" applyBorder="1" applyProtection="1">
      <protection locked="0"/>
    </xf>
    <xf numFmtId="166" fontId="12" fillId="0" borderId="17" xfId="0" applyNumberFormat="1" applyFont="1" applyBorder="1" applyProtection="1">
      <protection locked="0"/>
    </xf>
    <xf numFmtId="0" fontId="3" fillId="0" borderId="16" xfId="0" applyFont="1" applyBorder="1" applyAlignment="1" applyProtection="1">
      <alignment wrapText="1"/>
      <protection locked="0"/>
    </xf>
    <xf numFmtId="0" fontId="2" fillId="0" borderId="0" xfId="0" applyFont="1" applyProtection="1"/>
    <xf numFmtId="0" fontId="3" fillId="0" borderId="0" xfId="0" applyFont="1" applyProtection="1"/>
    <xf numFmtId="164" fontId="3" fillId="0" borderId="0" xfId="0" applyNumberFormat="1" applyFont="1" applyProtection="1"/>
    <xf numFmtId="165" fontId="3" fillId="0" borderId="0" xfId="0" applyNumberFormat="1" applyFont="1" applyAlignment="1" applyProtection="1">
      <alignment horizontal="right"/>
    </xf>
    <xf numFmtId="0" fontId="0" fillId="0" borderId="0" xfId="0" applyProtection="1"/>
    <xf numFmtId="0" fontId="3" fillId="0" borderId="0" xfId="0" applyFont="1" applyAlignment="1" applyProtection="1">
      <alignment horizontal="left"/>
    </xf>
    <xf numFmtId="0" fontId="4" fillId="0" borderId="0" xfId="0" applyFont="1" applyAlignment="1" applyProtection="1">
      <alignment horizontal="left" wrapText="1"/>
    </xf>
    <xf numFmtId="165" fontId="7" fillId="0" borderId="0" xfId="0" applyNumberFormat="1" applyFont="1" applyAlignment="1" applyProtection="1">
      <alignment horizontal="right"/>
    </xf>
    <xf numFmtId="165" fontId="7" fillId="0" borderId="0" xfId="0" applyNumberFormat="1" applyFont="1" applyProtection="1"/>
    <xf numFmtId="165" fontId="3" fillId="0" borderId="0" xfId="0" applyNumberFormat="1" applyFont="1" applyProtection="1"/>
    <xf numFmtId="0" fontId="7" fillId="0" borderId="1" xfId="0" applyFont="1" applyBorder="1" applyAlignment="1" applyProtection="1">
      <alignment horizontal="left"/>
    </xf>
    <xf numFmtId="0" fontId="7" fillId="0" borderId="1" xfId="0" applyFont="1" applyBorder="1" applyAlignment="1" applyProtection="1">
      <alignment horizontal="left" vertical="center" wrapText="1"/>
    </xf>
    <xf numFmtId="0" fontId="4" fillId="0" borderId="1" xfId="0" applyFont="1" applyBorder="1" applyAlignment="1" applyProtection="1">
      <alignment horizontal="left" wrapText="1"/>
    </xf>
    <xf numFmtId="0" fontId="7" fillId="0" borderId="2" xfId="0" applyFont="1" applyBorder="1" applyAlignment="1" applyProtection="1">
      <alignment horizontal="center"/>
    </xf>
    <xf numFmtId="0" fontId="7" fillId="0" borderId="3" xfId="0" applyFont="1" applyBorder="1" applyAlignment="1" applyProtection="1">
      <alignment horizontal="center"/>
    </xf>
    <xf numFmtId="16" fontId="3" fillId="0" borderId="6" xfId="0" quotePrefix="1" applyNumberFormat="1" applyFont="1" applyBorder="1" applyAlignment="1" applyProtection="1">
      <alignment horizontal="left"/>
    </xf>
    <xf numFmtId="0" fontId="8" fillId="0" borderId="7" xfId="0" applyFont="1" applyBorder="1" applyProtection="1"/>
    <xf numFmtId="0" fontId="7" fillId="0" borderId="0" xfId="0" applyFont="1" applyAlignment="1" applyProtection="1">
      <alignment horizontal="center"/>
    </xf>
    <xf numFmtId="0" fontId="7" fillId="0" borderId="8" xfId="0" applyFont="1" applyBorder="1" applyAlignment="1" applyProtection="1">
      <alignment horizontal="center"/>
    </xf>
    <xf numFmtId="165" fontId="7" fillId="0" borderId="9" xfId="0" applyNumberFormat="1" applyFont="1" applyBorder="1" applyAlignment="1" applyProtection="1">
      <alignment horizontal="right"/>
    </xf>
    <xf numFmtId="16" fontId="3" fillId="0" borderId="10" xfId="0" quotePrefix="1" applyNumberFormat="1" applyFont="1" applyBorder="1" applyAlignment="1" applyProtection="1">
      <alignment horizontal="left"/>
    </xf>
    <xf numFmtId="0" fontId="8" fillId="0" borderId="11" xfId="0" applyFont="1" applyBorder="1" applyProtection="1"/>
    <xf numFmtId="0" fontId="3" fillId="0" borderId="11" xfId="0" applyFont="1" applyBorder="1" applyProtection="1"/>
    <xf numFmtId="164" fontId="3" fillId="0" borderId="11" xfId="0" applyNumberFormat="1" applyFont="1" applyBorder="1" applyProtection="1"/>
    <xf numFmtId="164" fontId="3" fillId="0" borderId="12" xfId="0" applyNumberFormat="1" applyFont="1" applyBorder="1" applyProtection="1"/>
    <xf numFmtId="165" fontId="7" fillId="0" borderId="13" xfId="0" applyNumberFormat="1" applyFont="1" applyBorder="1" applyAlignment="1" applyProtection="1">
      <alignment horizontal="right"/>
    </xf>
    <xf numFmtId="16" fontId="7" fillId="2" borderId="10" xfId="0" quotePrefix="1" applyNumberFormat="1" applyFont="1" applyFill="1" applyBorder="1" applyAlignment="1" applyProtection="1">
      <alignment horizontal="left"/>
    </xf>
    <xf numFmtId="0" fontId="4" fillId="2" borderId="11" xfId="0" applyFont="1" applyFill="1" applyBorder="1" applyProtection="1"/>
    <xf numFmtId="0" fontId="3" fillId="2" borderId="11" xfId="0" applyFont="1" applyFill="1" applyBorder="1" applyProtection="1"/>
    <xf numFmtId="164" fontId="3" fillId="2" borderId="11" xfId="0" applyNumberFormat="1" applyFont="1" applyFill="1" applyBorder="1" applyProtection="1"/>
    <xf numFmtId="165" fontId="7" fillId="2" borderId="12" xfId="0" applyNumberFormat="1" applyFont="1" applyFill="1" applyBorder="1" applyAlignment="1" applyProtection="1">
      <alignment horizontal="right"/>
    </xf>
    <xf numFmtId="165" fontId="7" fillId="2" borderId="13" xfId="0" applyNumberFormat="1" applyFont="1" applyFill="1" applyBorder="1" applyAlignment="1" applyProtection="1">
      <alignment horizontal="right"/>
    </xf>
    <xf numFmtId="0" fontId="3" fillId="0" borderId="1" xfId="0" applyFont="1" applyBorder="1" applyAlignment="1" applyProtection="1">
      <alignment horizontal="left"/>
    </xf>
    <xf numFmtId="0" fontId="3" fillId="0" borderId="1" xfId="0" applyFont="1" applyBorder="1" applyProtection="1"/>
    <xf numFmtId="164" fontId="3" fillId="0" borderId="1" xfId="0" applyNumberFormat="1" applyFont="1" applyBorder="1" applyProtection="1"/>
    <xf numFmtId="165" fontId="3" fillId="0" borderId="1" xfId="0" applyNumberFormat="1" applyFont="1" applyBorder="1" applyAlignment="1" applyProtection="1">
      <alignment horizontal="right"/>
    </xf>
    <xf numFmtId="0" fontId="7" fillId="4" borderId="10" xfId="0" applyFont="1" applyFill="1" applyBorder="1" applyAlignment="1" applyProtection="1">
      <alignment horizontal="center"/>
    </xf>
    <xf numFmtId="0" fontId="7" fillId="4" borderId="13" xfId="0" applyFont="1" applyFill="1" applyBorder="1" applyAlignment="1" applyProtection="1">
      <alignment horizontal="center"/>
    </xf>
    <xf numFmtId="165" fontId="7" fillId="4" borderId="10" xfId="0" applyNumberFormat="1" applyFont="1" applyFill="1" applyBorder="1" applyAlignment="1" applyProtection="1">
      <alignment horizontal="center"/>
    </xf>
    <xf numFmtId="0" fontId="7" fillId="0" borderId="14" xfId="0" applyFont="1" applyBorder="1" applyAlignment="1" applyProtection="1">
      <alignment horizontal="center"/>
    </xf>
    <xf numFmtId="0" fontId="7" fillId="0" borderId="1" xfId="0" applyFont="1" applyBorder="1" applyAlignment="1" applyProtection="1">
      <alignment horizontal="center"/>
    </xf>
    <xf numFmtId="165" fontId="7" fillId="0" borderId="15" xfId="0" applyNumberFormat="1" applyFont="1" applyBorder="1" applyAlignment="1" applyProtection="1">
      <alignment horizontal="center"/>
    </xf>
    <xf numFmtId="0" fontId="7" fillId="4" borderId="12" xfId="0" quotePrefix="1" applyFont="1" applyFill="1" applyBorder="1" applyAlignment="1" applyProtection="1">
      <alignment horizontal="left" vertical="top"/>
    </xf>
    <xf numFmtId="0" fontId="7" fillId="4" borderId="11" xfId="0" applyFont="1" applyFill="1" applyBorder="1" applyAlignment="1" applyProtection="1">
      <alignment horizontal="left"/>
    </xf>
    <xf numFmtId="0" fontId="9" fillId="4" borderId="11" xfId="0" applyFont="1" applyFill="1" applyBorder="1" applyProtection="1"/>
    <xf numFmtId="164" fontId="9" fillId="4" borderId="11" xfId="0" applyNumberFormat="1" applyFont="1" applyFill="1" applyBorder="1" applyProtection="1"/>
    <xf numFmtId="165" fontId="9" fillId="4" borderId="13" xfId="0" applyNumberFormat="1" applyFont="1" applyFill="1" applyBorder="1" applyAlignment="1" applyProtection="1">
      <alignment horizontal="right"/>
    </xf>
    <xf numFmtId="0" fontId="3" fillId="0" borderId="16" xfId="0" applyFont="1" applyBorder="1" applyAlignment="1" applyProtection="1">
      <alignment horizontal="left" vertical="top"/>
    </xf>
    <xf numFmtId="0" fontId="3" fillId="0" borderId="16" xfId="0" applyFont="1" applyBorder="1" applyAlignment="1" applyProtection="1">
      <alignment horizontal="left"/>
    </xf>
    <xf numFmtId="0" fontId="3" fillId="0" borderId="16" xfId="0" applyFont="1" applyBorder="1" applyProtection="1"/>
    <xf numFmtId="164" fontId="3" fillId="0" borderId="17" xfId="0" applyNumberFormat="1" applyFont="1" applyBorder="1" applyProtection="1"/>
    <xf numFmtId="166" fontId="3" fillId="0" borderId="16" xfId="0" applyNumberFormat="1" applyFont="1" applyBorder="1" applyAlignment="1" applyProtection="1">
      <alignment horizontal="right"/>
    </xf>
    <xf numFmtId="0" fontId="3" fillId="0" borderId="16" xfId="0" quotePrefix="1" applyFont="1" applyBorder="1" applyAlignment="1" applyProtection="1">
      <alignment horizontal="left" vertical="top"/>
    </xf>
    <xf numFmtId="0" fontId="3" fillId="0" borderId="16" xfId="0" applyFont="1" applyBorder="1" applyAlignment="1" applyProtection="1">
      <alignment horizontal="left" vertical="top" wrapText="1"/>
    </xf>
    <xf numFmtId="2" fontId="3" fillId="0" borderId="17" xfId="0" applyNumberFormat="1" applyFont="1" applyBorder="1" applyProtection="1"/>
    <xf numFmtId="166" fontId="3" fillId="0" borderId="16" xfId="0" applyNumberFormat="1" applyFont="1" applyBorder="1" applyProtection="1"/>
    <xf numFmtId="0" fontId="3" fillId="0" borderId="16" xfId="0" quotePrefix="1" applyFont="1" applyBorder="1" applyAlignment="1" applyProtection="1">
      <alignment horizontal="left" vertical="top" wrapText="1"/>
    </xf>
    <xf numFmtId="0" fontId="20" fillId="0" borderId="0" xfId="0" applyFont="1" applyProtection="1"/>
    <xf numFmtId="0" fontId="3" fillId="0" borderId="16" xfId="0" quotePrefix="1" applyFont="1" applyBorder="1" applyAlignment="1" applyProtection="1">
      <alignment horizontal="left" wrapText="1"/>
    </xf>
    <xf numFmtId="0" fontId="3" fillId="3" borderId="16" xfId="0" applyFont="1" applyFill="1" applyBorder="1" applyAlignment="1" applyProtection="1">
      <alignment horizontal="left" vertical="top" wrapText="1"/>
    </xf>
    <xf numFmtId="0" fontId="20" fillId="5" borderId="0" xfId="0" applyFont="1" applyFill="1" applyProtection="1"/>
    <xf numFmtId="49" fontId="3" fillId="0" borderId="2" xfId="0" quotePrefix="1" applyNumberFormat="1" applyFont="1" applyBorder="1" applyAlignment="1" applyProtection="1">
      <alignment horizontal="left" vertical="top"/>
    </xf>
    <xf numFmtId="2" fontId="3" fillId="0" borderId="2" xfId="0" quotePrefix="1" applyNumberFormat="1" applyFont="1" applyBorder="1" applyAlignment="1" applyProtection="1">
      <alignment horizontal="left" vertical="top"/>
    </xf>
    <xf numFmtId="166" fontId="3" fillId="0" borderId="2" xfId="0" quotePrefix="1" applyNumberFormat="1" applyFont="1" applyBorder="1" applyAlignment="1" applyProtection="1">
      <alignment horizontal="left" vertical="top"/>
    </xf>
    <xf numFmtId="0" fontId="7" fillId="4" borderId="18" xfId="0" applyFont="1" applyFill="1" applyBorder="1" applyAlignment="1" applyProtection="1">
      <alignment horizontal="left" vertical="top"/>
    </xf>
    <xf numFmtId="0" fontId="7" fillId="4" borderId="19" xfId="0" applyFont="1" applyFill="1" applyBorder="1" applyAlignment="1" applyProtection="1">
      <alignment horizontal="left"/>
    </xf>
    <xf numFmtId="0" fontId="9" fillId="4" borderId="19" xfId="0" applyFont="1" applyFill="1" applyBorder="1" applyProtection="1"/>
    <xf numFmtId="2" fontId="9" fillId="4" borderId="19" xfId="0" applyNumberFormat="1" applyFont="1" applyFill="1" applyBorder="1" applyProtection="1"/>
    <xf numFmtId="166" fontId="7" fillId="4" borderId="20" xfId="0" applyNumberFormat="1" applyFont="1" applyFill="1" applyBorder="1" applyProtection="1"/>
    <xf numFmtId="0" fontId="7" fillId="0" borderId="8" xfId="0" applyFont="1" applyFill="1" applyBorder="1" applyAlignment="1" applyProtection="1">
      <alignment horizontal="left" vertical="top"/>
    </xf>
    <xf numFmtId="0" fontId="7" fillId="0" borderId="0" xfId="0" applyFont="1" applyFill="1" applyBorder="1" applyAlignment="1" applyProtection="1">
      <alignment horizontal="left"/>
    </xf>
    <xf numFmtId="0" fontId="9" fillId="0" borderId="0" xfId="0" applyFont="1" applyFill="1" applyBorder="1" applyProtection="1"/>
    <xf numFmtId="2" fontId="9" fillId="0" borderId="0" xfId="0" applyNumberFormat="1" applyFont="1" applyFill="1" applyBorder="1" applyProtection="1"/>
    <xf numFmtId="166" fontId="7" fillId="0" borderId="17" xfId="0" applyNumberFormat="1" applyFont="1" applyFill="1" applyBorder="1" applyProtection="1"/>
    <xf numFmtId="2" fontId="9" fillId="4" borderId="11" xfId="0" applyNumberFormat="1" applyFont="1" applyFill="1" applyBorder="1" applyProtection="1"/>
    <xf numFmtId="166" fontId="9" fillId="4" borderId="13" xfId="0" applyNumberFormat="1" applyFont="1" applyFill="1" applyBorder="1" applyAlignment="1" applyProtection="1">
      <alignment horizontal="right"/>
    </xf>
    <xf numFmtId="1" fontId="3" fillId="0" borderId="16" xfId="0" applyNumberFormat="1" applyFont="1" applyBorder="1" applyAlignment="1" applyProtection="1">
      <alignment horizontal="left" vertical="top"/>
    </xf>
    <xf numFmtId="0" fontId="7" fillId="0" borderId="16" xfId="0" applyFont="1" applyBorder="1" applyAlignment="1" applyProtection="1">
      <alignment horizontal="left"/>
    </xf>
    <xf numFmtId="49" fontId="3" fillId="0" borderId="16" xfId="0" quotePrefix="1" applyNumberFormat="1" applyFont="1" applyBorder="1" applyAlignment="1" applyProtection="1">
      <alignment horizontal="left" vertical="top"/>
    </xf>
    <xf numFmtId="49" fontId="11" fillId="0" borderId="16" xfId="0" quotePrefix="1" applyNumberFormat="1" applyFont="1" applyBorder="1" applyAlignment="1" applyProtection="1">
      <alignment horizontal="left" vertical="top"/>
    </xf>
    <xf numFmtId="0" fontId="11" fillId="0" borderId="16" xfId="0" applyFont="1" applyBorder="1" applyAlignment="1" applyProtection="1">
      <alignment horizontal="left" vertical="top" wrapText="1"/>
    </xf>
    <xf numFmtId="0" fontId="11" fillId="0" borderId="16" xfId="0" applyFont="1" applyBorder="1" applyProtection="1"/>
    <xf numFmtId="2" fontId="11" fillId="0" borderId="17" xfId="0" applyNumberFormat="1" applyFont="1" applyBorder="1" applyProtection="1"/>
    <xf numFmtId="166" fontId="11" fillId="0" borderId="16" xfId="0" applyNumberFormat="1" applyFont="1" applyBorder="1" applyProtection="1"/>
    <xf numFmtId="0" fontId="11" fillId="0" borderId="16" xfId="0" applyFont="1" applyBorder="1" applyAlignment="1" applyProtection="1">
      <alignment horizontal="left"/>
    </xf>
    <xf numFmtId="0" fontId="11" fillId="0" borderId="17" xfId="1" applyFont="1" applyBorder="1" applyAlignment="1" applyProtection="1">
      <alignment horizontal="left" vertical="top" wrapText="1"/>
    </xf>
    <xf numFmtId="0" fontId="11" fillId="0" borderId="16" xfId="1" applyFont="1" applyBorder="1" applyProtection="1"/>
    <xf numFmtId="2" fontId="11" fillId="0" borderId="17" xfId="1" applyNumberFormat="1" applyFont="1" applyBorder="1" applyProtection="1"/>
    <xf numFmtId="0" fontId="3" fillId="0" borderId="16" xfId="0" applyFont="1" applyFill="1" applyBorder="1" applyAlignment="1" applyProtection="1">
      <alignment horizontal="left" vertical="top" wrapText="1"/>
    </xf>
    <xf numFmtId="0" fontId="20" fillId="0" borderId="0" xfId="0" applyFont="1" applyAlignment="1" applyProtection="1">
      <alignment vertical="center"/>
    </xf>
    <xf numFmtId="0" fontId="3" fillId="0" borderId="17" xfId="0" applyFont="1" applyBorder="1" applyAlignment="1" applyProtection="1">
      <alignment horizontal="left" vertical="top" wrapText="1"/>
    </xf>
    <xf numFmtId="1" fontId="3" fillId="0" borderId="17" xfId="0" applyNumberFormat="1" applyFont="1" applyBorder="1" applyProtection="1"/>
    <xf numFmtId="0" fontId="14" fillId="0" borderId="20" xfId="0" applyFont="1" applyBorder="1" applyAlignment="1" applyProtection="1">
      <alignment horizontal="left" vertical="top" wrapText="1"/>
    </xf>
    <xf numFmtId="0" fontId="3" fillId="0" borderId="20" xfId="0" applyFont="1" applyBorder="1" applyProtection="1"/>
    <xf numFmtId="2" fontId="3" fillId="0" borderId="21" xfId="0" applyNumberFormat="1" applyFont="1" applyBorder="1" applyProtection="1"/>
    <xf numFmtId="0" fontId="7" fillId="4" borderId="24" xfId="0" applyFont="1" applyFill="1" applyBorder="1" applyAlignment="1" applyProtection="1">
      <alignment horizontal="left"/>
    </xf>
    <xf numFmtId="166" fontId="7" fillId="4" borderId="22" xfId="0" applyNumberFormat="1" applyFont="1" applyFill="1" applyBorder="1" applyProtection="1"/>
    <xf numFmtId="166" fontId="7" fillId="0" borderId="16" xfId="0" applyNumberFormat="1" applyFont="1" applyFill="1" applyBorder="1" applyProtection="1"/>
    <xf numFmtId="166" fontId="3" fillId="4" borderId="10" xfId="0" applyNumberFormat="1" applyFont="1" applyFill="1" applyBorder="1" applyProtection="1"/>
    <xf numFmtId="4" fontId="3" fillId="0" borderId="16" xfId="0" applyNumberFormat="1" applyFont="1" applyBorder="1" applyAlignment="1" applyProtection="1">
      <alignment horizontal="left" vertical="top" wrapText="1"/>
    </xf>
    <xf numFmtId="4" fontId="3" fillId="0" borderId="16" xfId="0" applyNumberFormat="1" applyFont="1" applyBorder="1" applyProtection="1"/>
    <xf numFmtId="0" fontId="3" fillId="0" borderId="20" xfId="0" quotePrefix="1" applyFont="1" applyBorder="1" applyAlignment="1" applyProtection="1">
      <alignment horizontal="left" vertical="top"/>
    </xf>
    <xf numFmtId="0" fontId="3" fillId="0" borderId="20" xfId="0" applyFont="1" applyBorder="1" applyAlignment="1" applyProtection="1">
      <alignment horizontal="left" vertical="top" wrapText="1"/>
    </xf>
    <xf numFmtId="0" fontId="3" fillId="0" borderId="16" xfId="0" applyFont="1" applyBorder="1" applyAlignment="1" applyProtection="1">
      <alignment vertical="top" wrapText="1"/>
    </xf>
    <xf numFmtId="0" fontId="7" fillId="0" borderId="16" xfId="0" applyFont="1" applyBorder="1" applyAlignment="1" applyProtection="1">
      <alignment vertical="top" wrapText="1"/>
    </xf>
    <xf numFmtId="2" fontId="3" fillId="0" borderId="16" xfId="0" applyNumberFormat="1" applyFont="1" applyBorder="1" applyProtection="1"/>
    <xf numFmtId="0" fontId="3" fillId="0" borderId="16" xfId="0" applyFont="1" applyBorder="1" applyAlignment="1" applyProtection="1">
      <alignment wrapText="1"/>
    </xf>
    <xf numFmtId="0" fontId="3" fillId="0" borderId="0" xfId="0" applyFont="1" applyBorder="1" applyProtection="1"/>
    <xf numFmtId="49" fontId="3" fillId="0" borderId="16" xfId="0" applyNumberFormat="1" applyFont="1" applyBorder="1" applyAlignment="1" applyProtection="1">
      <alignment horizontal="left" vertical="top"/>
    </xf>
    <xf numFmtId="0" fontId="7" fillId="0" borderId="16" xfId="0" applyFont="1" applyBorder="1" applyAlignment="1" applyProtection="1">
      <alignment horizontal="left" vertical="top" wrapText="1"/>
    </xf>
    <xf numFmtId="0" fontId="3" fillId="3" borderId="0" xfId="0" applyFont="1" applyFill="1" applyProtection="1"/>
    <xf numFmtId="2" fontId="3" fillId="3" borderId="16" xfId="0" applyNumberFormat="1" applyFont="1" applyFill="1" applyBorder="1" applyProtection="1"/>
    <xf numFmtId="166" fontId="3" fillId="3" borderId="16" xfId="0" applyNumberFormat="1" applyFont="1" applyFill="1" applyBorder="1" applyProtection="1"/>
    <xf numFmtId="0" fontId="3" fillId="0" borderId="8" xfId="0" applyFont="1" applyBorder="1" applyProtection="1"/>
    <xf numFmtId="166" fontId="3" fillId="0" borderId="16" xfId="1" applyNumberFormat="1" applyBorder="1" applyProtection="1"/>
    <xf numFmtId="3" fontId="16" fillId="0" borderId="0" xfId="0" applyNumberFormat="1" applyFont="1" applyAlignment="1" applyProtection="1">
      <alignment horizontal="left" vertical="center"/>
    </xf>
    <xf numFmtId="0" fontId="7" fillId="4" borderId="23" xfId="0" applyFont="1" applyFill="1" applyBorder="1" applyAlignment="1" applyProtection="1">
      <alignment horizontal="left" vertical="top"/>
    </xf>
    <xf numFmtId="0" fontId="9" fillId="4" borderId="24" xfId="0" applyFont="1" applyFill="1" applyBorder="1" applyProtection="1"/>
    <xf numFmtId="2" fontId="9" fillId="4" borderId="24" xfId="0" applyNumberFormat="1" applyFont="1" applyFill="1" applyBorder="1" applyProtection="1"/>
    <xf numFmtId="166" fontId="10" fillId="4" borderId="24" xfId="0" applyNumberFormat="1" applyFont="1" applyFill="1" applyBorder="1" applyProtection="1"/>
    <xf numFmtId="49" fontId="7" fillId="4" borderId="12" xfId="0" applyNumberFormat="1" applyFont="1" applyFill="1" applyBorder="1" applyAlignment="1" applyProtection="1">
      <alignment horizontal="left" vertical="top"/>
    </xf>
    <xf numFmtId="0" fontId="7" fillId="0" borderId="16" xfId="0" applyFont="1" applyBorder="1" applyAlignment="1" applyProtection="1">
      <alignment horizontal="left" vertical="top"/>
    </xf>
    <xf numFmtId="10" fontId="3" fillId="0" borderId="20" xfId="0" applyNumberFormat="1" applyFont="1" applyBorder="1" applyProtection="1"/>
    <xf numFmtId="164" fontId="9" fillId="4" borderId="24" xfId="0" applyNumberFormat="1" applyFont="1" applyFill="1" applyBorder="1" applyProtection="1"/>
    <xf numFmtId="0" fontId="3" fillId="0" borderId="16" xfId="0" quotePrefix="1" applyFont="1" applyFill="1" applyBorder="1" applyAlignment="1" applyProtection="1">
      <alignment horizontal="left" vertical="top"/>
    </xf>
    <xf numFmtId="0" fontId="3" fillId="0" borderId="16" xfId="0" applyFont="1" applyFill="1" applyBorder="1" applyProtection="1"/>
    <xf numFmtId="2" fontId="3" fillId="0" borderId="17" xfId="0" applyNumberFormat="1" applyFont="1" applyFill="1" applyBorder="1" applyProtection="1"/>
    <xf numFmtId="166" fontId="7" fillId="0" borderId="16" xfId="0" applyNumberFormat="1" applyFont="1" applyFill="1" applyBorder="1" applyProtection="1">
      <protection locked="0"/>
    </xf>
    <xf numFmtId="166" fontId="3" fillId="0" borderId="16" xfId="0" applyNumberFormat="1" applyFont="1" applyFill="1" applyBorder="1" applyProtection="1"/>
    <xf numFmtId="10" fontId="3" fillId="0" borderId="17" xfId="0" applyNumberFormat="1" applyFont="1" applyFill="1" applyBorder="1" applyProtection="1"/>
    <xf numFmtId="0" fontId="7" fillId="0" borderId="0" xfId="0" applyFont="1" applyAlignment="1" applyProtection="1">
      <alignment horizontal="left"/>
    </xf>
    <xf numFmtId="0" fontId="3" fillId="0" borderId="16" xfId="0" applyFont="1" applyFill="1" applyBorder="1" applyAlignment="1" applyProtection="1">
      <alignment vertical="top" wrapText="1"/>
    </xf>
    <xf numFmtId="0" fontId="3" fillId="0" borderId="16" xfId="0" applyFont="1" applyFill="1" applyBorder="1" applyAlignment="1" applyProtection="1">
      <alignment wrapText="1"/>
    </xf>
    <xf numFmtId="0" fontId="7" fillId="0" borderId="16" xfId="0" applyFont="1" applyFill="1" applyBorder="1" applyAlignment="1" applyProtection="1">
      <alignment horizontal="left" wrapText="1"/>
    </xf>
    <xf numFmtId="0" fontId="7" fillId="0" borderId="16" xfId="0" applyFont="1" applyFill="1" applyBorder="1" applyAlignment="1" applyProtection="1">
      <alignment vertical="top" wrapText="1"/>
    </xf>
    <xf numFmtId="166" fontId="7" fillId="0" borderId="2" xfId="0" quotePrefix="1" applyNumberFormat="1" applyFont="1" applyBorder="1" applyAlignment="1" applyProtection="1">
      <alignment horizontal="left" vertical="top"/>
      <protection locked="0"/>
    </xf>
    <xf numFmtId="166" fontId="10" fillId="4" borderId="19" xfId="0" applyNumberFormat="1" applyFont="1" applyFill="1" applyBorder="1" applyProtection="1">
      <protection locked="0"/>
    </xf>
    <xf numFmtId="166" fontId="10" fillId="0" borderId="0" xfId="0" applyNumberFormat="1" applyFont="1" applyFill="1" applyBorder="1" applyProtection="1">
      <protection locked="0"/>
    </xf>
    <xf numFmtId="166" fontId="10" fillId="4" borderId="11" xfId="0" applyNumberFormat="1" applyFont="1" applyFill="1" applyBorder="1" applyProtection="1">
      <protection locked="0"/>
    </xf>
    <xf numFmtId="166" fontId="7" fillId="0" borderId="20" xfId="0" applyNumberFormat="1" applyFont="1" applyBorder="1" applyProtection="1">
      <protection locked="0"/>
    </xf>
    <xf numFmtId="166" fontId="10" fillId="4" borderId="24" xfId="0" applyNumberFormat="1" applyFont="1" applyFill="1" applyBorder="1" applyProtection="1">
      <protection locked="0"/>
    </xf>
    <xf numFmtId="0" fontId="21" fillId="0" borderId="16" xfId="0" quotePrefix="1" applyFont="1" applyBorder="1" applyAlignment="1" applyProtection="1">
      <alignment horizontal="left" vertical="top"/>
    </xf>
    <xf numFmtId="0" fontId="21" fillId="0" borderId="16" xfId="0" quotePrefix="1" applyFont="1" applyBorder="1" applyAlignment="1" applyProtection="1">
      <alignment horizontal="left" wrapText="1"/>
    </xf>
    <xf numFmtId="0" fontId="21" fillId="0" borderId="16" xfId="0" applyFont="1" applyBorder="1" applyProtection="1"/>
    <xf numFmtId="2" fontId="21" fillId="0" borderId="17" xfId="0" applyNumberFormat="1" applyFont="1" applyBorder="1" applyProtection="1"/>
    <xf numFmtId="166" fontId="21" fillId="0" borderId="16" xfId="0" applyNumberFormat="1" applyFont="1" applyBorder="1" applyProtection="1"/>
    <xf numFmtId="0" fontId="13" fillId="0" borderId="16" xfId="0" applyFont="1" applyBorder="1" applyProtection="1"/>
    <xf numFmtId="2" fontId="13" fillId="0" borderId="17" xfId="0" applyNumberFormat="1" applyFont="1" applyBorder="1" applyProtection="1"/>
    <xf numFmtId="166" fontId="23" fillId="0" borderId="16" xfId="0" applyNumberFormat="1" applyFont="1" applyBorder="1" applyProtection="1">
      <protection locked="0"/>
    </xf>
    <xf numFmtId="0" fontId="7" fillId="0" borderId="4" xfId="0" applyFont="1" applyBorder="1" applyAlignment="1" applyProtection="1">
      <alignment horizontal="center"/>
    </xf>
    <xf numFmtId="0" fontId="3" fillId="0" borderId="5" xfId="0" applyFont="1" applyBorder="1" applyAlignment="1" applyProtection="1">
      <alignment horizontal="center"/>
    </xf>
    <xf numFmtId="49" fontId="3" fillId="0" borderId="0" xfId="0" applyNumberFormat="1" applyFont="1" applyAlignment="1" applyProtection="1">
      <alignment horizontal="left" vertical="top" wrapText="1"/>
    </xf>
    <xf numFmtId="0" fontId="0" fillId="0" borderId="0" xfId="0" applyFont="1" applyAlignment="1" applyProtection="1">
      <alignment horizontal="left" vertical="top"/>
    </xf>
    <xf numFmtId="0" fontId="7" fillId="0" borderId="0" xfId="0" applyFont="1" applyAlignment="1" applyProtection="1">
      <alignment horizontal="left"/>
    </xf>
    <xf numFmtId="0" fontId="1" fillId="0" borderId="0" xfId="0" applyFont="1" applyAlignment="1" applyProtection="1">
      <alignment horizontal="left"/>
    </xf>
    <xf numFmtId="0" fontId="4" fillId="0" borderId="0" xfId="0" applyFont="1" applyAlignment="1" applyProtection="1">
      <alignment horizontal="left"/>
    </xf>
    <xf numFmtId="0" fontId="1" fillId="0" borderId="0" xfId="0" applyFont="1" applyProtection="1"/>
    <xf numFmtId="0" fontId="5" fillId="0" borderId="0" xfId="0" applyFont="1" applyAlignment="1" applyProtection="1">
      <alignment horizontal="left" wrapText="1"/>
    </xf>
    <xf numFmtId="0" fontId="6" fillId="0" borderId="0" xfId="0" applyFont="1" applyAlignment="1" applyProtection="1">
      <alignment horizontal="left"/>
    </xf>
    <xf numFmtId="0" fontId="6" fillId="0" borderId="0" xfId="0" applyFont="1" applyProtection="1"/>
    <xf numFmtId="3" fontId="4" fillId="0" borderId="0" xfId="0" applyNumberFormat="1" applyFont="1" applyAlignment="1" applyProtection="1">
      <alignment vertical="top"/>
    </xf>
    <xf numFmtId="0" fontId="1" fillId="0" borderId="0" xfId="0" applyFont="1" applyAlignment="1" applyProtection="1">
      <alignment vertical="top"/>
    </xf>
    <xf numFmtId="0" fontId="5" fillId="0" borderId="0" xfId="0" applyFont="1" applyAlignment="1" applyProtection="1">
      <alignment vertical="top"/>
    </xf>
    <xf numFmtId="16" fontId="4" fillId="0" borderId="0" xfId="0" applyNumberFormat="1" applyFont="1" applyAlignment="1" applyProtection="1">
      <alignment horizontal="left" vertical="top"/>
    </xf>
    <xf numFmtId="0" fontId="8" fillId="0" borderId="0" xfId="0" applyFont="1" applyAlignment="1" applyProtection="1">
      <alignment horizontal="left"/>
    </xf>
    <xf numFmtId="0" fontId="0" fillId="0" borderId="0" xfId="0" applyFont="1" applyAlignment="1" applyProtection="1">
      <alignment horizontal="left" vertical="top" wrapText="1"/>
    </xf>
    <xf numFmtId="0" fontId="24" fillId="0" borderId="16" xfId="0" quotePrefix="1" applyFont="1" applyBorder="1" applyAlignment="1" applyProtection="1">
      <alignment horizontal="left" vertical="top"/>
    </xf>
    <xf numFmtId="0" fontId="24" fillId="0" borderId="16" xfId="0" quotePrefix="1" applyFont="1" applyBorder="1" applyAlignment="1" applyProtection="1">
      <alignment horizontal="left" wrapText="1"/>
    </xf>
    <xf numFmtId="0" fontId="24" fillId="0" borderId="16" xfId="0" applyFont="1" applyBorder="1" applyProtection="1"/>
    <xf numFmtId="2" fontId="24" fillId="0" borderId="17" xfId="0" applyNumberFormat="1" applyFont="1" applyBorder="1" applyProtection="1"/>
    <xf numFmtId="166" fontId="25" fillId="0" borderId="16" xfId="0" applyNumberFormat="1" applyFont="1" applyBorder="1" applyProtection="1">
      <protection locked="0"/>
    </xf>
    <xf numFmtId="166" fontId="24" fillId="0" borderId="16" xfId="0" applyNumberFormat="1" applyFont="1" applyBorder="1" applyProtection="1"/>
    <xf numFmtId="0" fontId="21" fillId="0" borderId="16" xfId="0" applyFont="1" applyBorder="1" applyAlignment="1" applyProtection="1">
      <alignment horizontal="left" vertical="top" wrapText="1"/>
    </xf>
  </cellXfs>
  <cellStyles count="3">
    <cellStyle name="Navadno" xfId="0" builtinId="0"/>
    <cellStyle name="Navadno 2" xfId="1" xr:uid="{00000000-0005-0000-0000-000001000000}"/>
    <cellStyle name="Navadno 3" xfId="2" xr:uid="{00000000-0005-0000-0000-000002000000}"/>
  </cellStyles>
  <dxfs count="0"/>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00"/>
  <sheetViews>
    <sheetView tabSelected="1" view="pageBreakPreview" topLeftCell="A373" zoomScaleNormal="100" zoomScaleSheetLayoutView="100" workbookViewId="0">
      <selection activeCell="B208" sqref="B208"/>
    </sheetView>
  </sheetViews>
  <sheetFormatPr defaultColWidth="9.140625" defaultRowHeight="15" x14ac:dyDescent="0.25"/>
  <cols>
    <col min="1" max="1" width="8" style="12" customWidth="1"/>
    <col min="2" max="2" width="47.5703125" style="12" customWidth="1"/>
    <col min="3" max="3" width="7" style="12" customWidth="1"/>
    <col min="4" max="4" width="9.28515625" style="12" customWidth="1"/>
    <col min="5" max="5" width="11.28515625" style="12" customWidth="1"/>
    <col min="6" max="6" width="12.7109375" style="12" customWidth="1"/>
    <col min="7" max="7" width="13.140625" style="12" customWidth="1"/>
    <col min="8" max="16384" width="9.140625" style="12"/>
  </cols>
  <sheetData>
    <row r="1" spans="1:6" ht="23.25" x14ac:dyDescent="0.35">
      <c r="A1" s="8" t="s">
        <v>0</v>
      </c>
      <c r="B1" s="9"/>
      <c r="C1" s="9"/>
      <c r="D1" s="10"/>
      <c r="E1" s="9"/>
      <c r="F1" s="11"/>
    </row>
    <row r="2" spans="1:6" x14ac:dyDescent="0.25">
      <c r="A2" s="13"/>
      <c r="B2" s="9"/>
      <c r="C2" s="9"/>
      <c r="D2" s="10"/>
      <c r="E2" s="9"/>
      <c r="F2" s="11"/>
    </row>
    <row r="3" spans="1:6" x14ac:dyDescent="0.25">
      <c r="A3" s="163" t="s">
        <v>1</v>
      </c>
      <c r="B3" s="162"/>
      <c r="C3" s="164"/>
      <c r="D3" s="164"/>
      <c r="E3" s="164"/>
      <c r="F3" s="164"/>
    </row>
    <row r="4" spans="1:6" ht="15.75" x14ac:dyDescent="0.25">
      <c r="A4" s="165" t="s">
        <v>399</v>
      </c>
      <c r="B4" s="166"/>
      <c r="C4" s="167"/>
      <c r="D4" s="167"/>
      <c r="E4" s="167"/>
      <c r="F4" s="167"/>
    </row>
    <row r="5" spans="1:6" x14ac:dyDescent="0.25">
      <c r="A5" s="138"/>
      <c r="B5" s="14"/>
      <c r="C5" s="9"/>
      <c r="D5" s="15"/>
      <c r="E5" s="16"/>
      <c r="F5" s="17"/>
    </row>
    <row r="6" spans="1:6" x14ac:dyDescent="0.25">
      <c r="A6" s="168" t="s">
        <v>2</v>
      </c>
      <c r="B6" s="169"/>
      <c r="C6" s="9"/>
      <c r="D6" s="10"/>
      <c r="E6" s="9"/>
      <c r="F6" s="11"/>
    </row>
    <row r="7" spans="1:6" ht="15.75" x14ac:dyDescent="0.25">
      <c r="A7" s="170" t="s">
        <v>3</v>
      </c>
      <c r="B7" s="167"/>
      <c r="C7" s="9"/>
      <c r="D7" s="10"/>
      <c r="E7" s="9"/>
      <c r="F7" s="11"/>
    </row>
    <row r="8" spans="1:6" x14ac:dyDescent="0.25">
      <c r="A8" s="138"/>
      <c r="B8" s="14"/>
      <c r="C8" s="9"/>
      <c r="D8" s="10"/>
      <c r="E8" s="17"/>
      <c r="F8" s="17"/>
    </row>
    <row r="9" spans="1:6" x14ac:dyDescent="0.25">
      <c r="A9" s="138"/>
      <c r="B9" s="14"/>
      <c r="C9" s="9"/>
      <c r="D9" s="10"/>
      <c r="E9" s="17"/>
      <c r="F9" s="17"/>
    </row>
    <row r="10" spans="1:6" x14ac:dyDescent="0.25">
      <c r="A10" s="171" t="s">
        <v>4</v>
      </c>
      <c r="B10" s="172"/>
      <c r="C10" s="172"/>
      <c r="D10" s="172"/>
      <c r="E10" s="172"/>
      <c r="F10" s="172"/>
    </row>
    <row r="11" spans="1:6" x14ac:dyDescent="0.25">
      <c r="A11" s="18"/>
      <c r="B11" s="19"/>
      <c r="C11" s="20"/>
      <c r="D11" s="20"/>
      <c r="E11" s="20"/>
      <c r="F11" s="20"/>
    </row>
    <row r="12" spans="1:6" ht="15.75" thickBot="1" x14ac:dyDescent="0.3">
      <c r="A12" s="21" t="s">
        <v>5</v>
      </c>
      <c r="B12" s="22" t="s">
        <v>6</v>
      </c>
      <c r="C12" s="22"/>
      <c r="D12" s="22"/>
      <c r="E12" s="157" t="s">
        <v>7</v>
      </c>
      <c r="F12" s="158"/>
    </row>
    <row r="13" spans="1:6" x14ac:dyDescent="0.25">
      <c r="A13" s="23" t="s">
        <v>8</v>
      </c>
      <c r="B13" s="24" t="str">
        <f>B39</f>
        <v>Pripravljalna dela</v>
      </c>
      <c r="C13" s="25"/>
      <c r="D13" s="25"/>
      <c r="E13" s="26"/>
      <c r="F13" s="27">
        <f>F72</f>
        <v>0</v>
      </c>
    </row>
    <row r="14" spans="1:6" x14ac:dyDescent="0.25">
      <c r="A14" s="28" t="s">
        <v>9</v>
      </c>
      <c r="B14" s="29" t="str">
        <f>B74</f>
        <v>Gradbeno zemeljska dela</v>
      </c>
      <c r="C14" s="30"/>
      <c r="D14" s="31"/>
      <c r="E14" s="32"/>
      <c r="F14" s="33">
        <f>F190</f>
        <v>0</v>
      </c>
    </row>
    <row r="15" spans="1:6" x14ac:dyDescent="0.25">
      <c r="A15" s="28" t="s">
        <v>10</v>
      </c>
      <c r="B15" s="29" t="str">
        <f>B192</f>
        <v>Ostalo h gradbenim delom</v>
      </c>
      <c r="C15" s="30"/>
      <c r="D15" s="31"/>
      <c r="E15" s="32"/>
      <c r="F15" s="33">
        <f>F217</f>
        <v>0</v>
      </c>
    </row>
    <row r="16" spans="1:6" x14ac:dyDescent="0.25">
      <c r="A16" s="28" t="s">
        <v>11</v>
      </c>
      <c r="B16" s="29" t="str">
        <f>B219</f>
        <v>Strojne instalacije</v>
      </c>
      <c r="C16" s="30"/>
      <c r="D16" s="31"/>
      <c r="E16" s="32"/>
      <c r="F16" s="33">
        <f>F383</f>
        <v>0</v>
      </c>
    </row>
    <row r="17" spans="1:6" x14ac:dyDescent="0.25">
      <c r="A17" s="28" t="s">
        <v>12</v>
      </c>
      <c r="B17" s="29" t="str">
        <f>B385</f>
        <v>Ostalo k strojnim instalacijam</v>
      </c>
      <c r="C17" s="30"/>
      <c r="D17" s="31"/>
      <c r="E17" s="32"/>
      <c r="F17" s="33">
        <f>F399</f>
        <v>0</v>
      </c>
    </row>
    <row r="18" spans="1:6" x14ac:dyDescent="0.25">
      <c r="A18" s="34"/>
      <c r="B18" s="35" t="s">
        <v>13</v>
      </c>
      <c r="C18" s="36"/>
      <c r="D18" s="37"/>
      <c r="E18" s="38"/>
      <c r="F18" s="39">
        <f>SUM(F12:F17)</f>
        <v>0</v>
      </c>
    </row>
    <row r="19" spans="1:6" x14ac:dyDescent="0.25">
      <c r="A19" s="138"/>
      <c r="B19" s="138"/>
      <c r="C19" s="9"/>
      <c r="D19" s="10"/>
      <c r="E19" s="17"/>
      <c r="F19" s="17"/>
    </row>
    <row r="20" spans="1:6" x14ac:dyDescent="0.25">
      <c r="A20" s="138"/>
      <c r="B20" s="138"/>
      <c r="C20" s="9"/>
      <c r="D20" s="10"/>
      <c r="E20" s="17"/>
      <c r="F20" s="17"/>
    </row>
    <row r="21" spans="1:6" x14ac:dyDescent="0.25">
      <c r="A21" s="138"/>
      <c r="B21" s="138"/>
      <c r="C21" s="9"/>
      <c r="D21" s="10"/>
      <c r="E21" s="17"/>
      <c r="F21" s="17"/>
    </row>
    <row r="22" spans="1:6" x14ac:dyDescent="0.25">
      <c r="A22" s="161" t="s">
        <v>113</v>
      </c>
      <c r="B22" s="162"/>
      <c r="C22" s="162"/>
      <c r="D22" s="162"/>
      <c r="E22" s="162"/>
      <c r="F22" s="162"/>
    </row>
    <row r="23" spans="1:6" ht="30.75" customHeight="1" x14ac:dyDescent="0.25">
      <c r="A23" s="159" t="s">
        <v>114</v>
      </c>
      <c r="B23" s="160"/>
      <c r="C23" s="160"/>
      <c r="D23" s="160"/>
      <c r="E23" s="160"/>
      <c r="F23" s="160"/>
    </row>
    <row r="24" spans="1:6" x14ac:dyDescent="0.25">
      <c r="A24" s="159" t="s">
        <v>115</v>
      </c>
      <c r="B24" s="160"/>
      <c r="C24" s="160"/>
      <c r="D24" s="160"/>
      <c r="E24" s="160"/>
      <c r="F24" s="160"/>
    </row>
    <row r="25" spans="1:6" ht="29.25" customHeight="1" x14ac:dyDescent="0.25">
      <c r="A25" s="159" t="s">
        <v>116</v>
      </c>
      <c r="B25" s="160"/>
      <c r="C25" s="160"/>
      <c r="D25" s="160"/>
      <c r="E25" s="160"/>
      <c r="F25" s="160"/>
    </row>
    <row r="26" spans="1:6" ht="68.25" customHeight="1" x14ac:dyDescent="0.25">
      <c r="A26" s="159" t="s">
        <v>123</v>
      </c>
      <c r="B26" s="160"/>
      <c r="C26" s="160"/>
      <c r="D26" s="160"/>
      <c r="E26" s="160"/>
      <c r="F26" s="160"/>
    </row>
    <row r="27" spans="1:6" ht="42" customHeight="1" x14ac:dyDescent="0.25">
      <c r="A27" s="159" t="s">
        <v>124</v>
      </c>
      <c r="B27" s="173"/>
      <c r="C27" s="173"/>
      <c r="D27" s="173"/>
      <c r="E27" s="173"/>
      <c r="F27" s="173"/>
    </row>
    <row r="28" spans="1:6" ht="30.75" customHeight="1" x14ac:dyDescent="0.25">
      <c r="A28" s="159" t="s">
        <v>125</v>
      </c>
      <c r="B28" s="160"/>
      <c r="C28" s="160"/>
      <c r="D28" s="160"/>
      <c r="E28" s="160"/>
      <c r="F28" s="160"/>
    </row>
    <row r="29" spans="1:6" ht="45.75" customHeight="1" x14ac:dyDescent="0.25">
      <c r="A29" s="159" t="s">
        <v>126</v>
      </c>
      <c r="B29" s="160"/>
      <c r="C29" s="160"/>
      <c r="D29" s="160"/>
      <c r="E29" s="160"/>
      <c r="F29" s="160"/>
    </row>
    <row r="30" spans="1:6" ht="45.75" customHeight="1" x14ac:dyDescent="0.25">
      <c r="A30" s="159" t="s">
        <v>127</v>
      </c>
      <c r="B30" s="160"/>
      <c r="C30" s="160"/>
      <c r="D30" s="160"/>
      <c r="E30" s="160"/>
      <c r="F30" s="160"/>
    </row>
    <row r="31" spans="1:6" ht="30.75" customHeight="1" x14ac:dyDescent="0.25">
      <c r="A31" s="159" t="s">
        <v>128</v>
      </c>
      <c r="B31" s="160"/>
      <c r="C31" s="160"/>
      <c r="D31" s="160"/>
      <c r="E31" s="160"/>
      <c r="F31" s="160"/>
    </row>
    <row r="32" spans="1:6" ht="31.5" customHeight="1" x14ac:dyDescent="0.25">
      <c r="A32" s="159" t="s">
        <v>129</v>
      </c>
      <c r="B32" s="160"/>
      <c r="C32" s="160"/>
      <c r="D32" s="160"/>
      <c r="E32" s="160"/>
      <c r="F32" s="160"/>
    </row>
    <row r="33" spans="1:8" x14ac:dyDescent="0.25">
      <c r="A33" s="159" t="s">
        <v>130</v>
      </c>
      <c r="B33" s="160"/>
      <c r="C33" s="160"/>
      <c r="D33" s="160"/>
      <c r="E33" s="160"/>
      <c r="F33" s="160"/>
    </row>
    <row r="34" spans="1:8" ht="30" customHeight="1" x14ac:dyDescent="0.25">
      <c r="A34" s="159" t="s">
        <v>131</v>
      </c>
      <c r="B34" s="160"/>
      <c r="C34" s="160"/>
      <c r="D34" s="160"/>
      <c r="E34" s="160"/>
      <c r="F34" s="160"/>
    </row>
    <row r="35" spans="1:8" x14ac:dyDescent="0.25">
      <c r="A35" s="138"/>
      <c r="B35" s="138"/>
      <c r="C35" s="9"/>
      <c r="D35" s="10"/>
      <c r="E35" s="17"/>
      <c r="F35" s="17"/>
    </row>
    <row r="36" spans="1:8" x14ac:dyDescent="0.25">
      <c r="A36" s="40"/>
      <c r="B36" s="41"/>
      <c r="C36" s="41"/>
      <c r="D36" s="42"/>
      <c r="E36" s="41"/>
      <c r="F36" s="43"/>
    </row>
    <row r="37" spans="1:8" x14ac:dyDescent="0.25">
      <c r="A37" s="44" t="s">
        <v>5</v>
      </c>
      <c r="B37" s="44" t="s">
        <v>6</v>
      </c>
      <c r="C37" s="44" t="s">
        <v>14</v>
      </c>
      <c r="D37" s="45" t="s">
        <v>15</v>
      </c>
      <c r="E37" s="44" t="s">
        <v>16</v>
      </c>
      <c r="F37" s="46" t="s">
        <v>7</v>
      </c>
    </row>
    <row r="38" spans="1:8" x14ac:dyDescent="0.25">
      <c r="A38" s="47"/>
      <c r="B38" s="48"/>
      <c r="C38" s="48"/>
      <c r="D38" s="48"/>
      <c r="E38" s="48"/>
      <c r="F38" s="49"/>
    </row>
    <row r="39" spans="1:8" x14ac:dyDescent="0.25">
      <c r="A39" s="50" t="s">
        <v>8</v>
      </c>
      <c r="B39" s="51" t="s">
        <v>17</v>
      </c>
      <c r="C39" s="52"/>
      <c r="D39" s="53"/>
      <c r="E39" s="52"/>
      <c r="F39" s="54"/>
    </row>
    <row r="40" spans="1:8" x14ac:dyDescent="0.25">
      <c r="A40" s="55"/>
      <c r="B40" s="56"/>
      <c r="C40" s="57"/>
      <c r="D40" s="58"/>
      <c r="E40" s="1"/>
      <c r="F40" s="59"/>
    </row>
    <row r="41" spans="1:8" ht="51" x14ac:dyDescent="0.25">
      <c r="A41" s="60" t="s">
        <v>18</v>
      </c>
      <c r="B41" s="61" t="s">
        <v>19</v>
      </c>
      <c r="C41" s="57" t="s">
        <v>20</v>
      </c>
      <c r="D41" s="62">
        <v>1</v>
      </c>
      <c r="E41" s="1">
        <v>0</v>
      </c>
      <c r="F41" s="63">
        <f>D41*E41</f>
        <v>0</v>
      </c>
    </row>
    <row r="42" spans="1:8" x14ac:dyDescent="0.25">
      <c r="A42" s="60"/>
      <c r="B42" s="61"/>
      <c r="C42" s="57"/>
      <c r="D42" s="62"/>
      <c r="E42" s="1"/>
      <c r="F42" s="63"/>
    </row>
    <row r="43" spans="1:8" ht="45.75" customHeight="1" x14ac:dyDescent="0.25">
      <c r="A43" s="60" t="s">
        <v>21</v>
      </c>
      <c r="B43" s="64" t="s">
        <v>22</v>
      </c>
      <c r="C43" s="57"/>
      <c r="D43" s="62"/>
      <c r="E43" s="1"/>
      <c r="F43" s="63"/>
    </row>
    <row r="44" spans="1:8" ht="17.25" customHeight="1" x14ac:dyDescent="0.4">
      <c r="A44" s="60" t="s">
        <v>184</v>
      </c>
      <c r="B44" s="64" t="s">
        <v>155</v>
      </c>
      <c r="C44" s="57" t="s">
        <v>20</v>
      </c>
      <c r="D44" s="62">
        <v>1</v>
      </c>
      <c r="E44" s="1">
        <v>0</v>
      </c>
      <c r="F44" s="63">
        <f t="shared" ref="F44:F70" si="0">D44*E44</f>
        <v>0</v>
      </c>
      <c r="H44" s="65"/>
    </row>
    <row r="45" spans="1:8" x14ac:dyDescent="0.25">
      <c r="A45" s="60" t="s">
        <v>185</v>
      </c>
      <c r="B45" s="66" t="s">
        <v>156</v>
      </c>
      <c r="C45" s="57" t="s">
        <v>20</v>
      </c>
      <c r="D45" s="62">
        <v>1</v>
      </c>
      <c r="E45" s="1">
        <v>0</v>
      </c>
      <c r="F45" s="63">
        <f t="shared" si="0"/>
        <v>0</v>
      </c>
    </row>
    <row r="46" spans="1:8" x14ac:dyDescent="0.25">
      <c r="A46" s="60" t="s">
        <v>186</v>
      </c>
      <c r="B46" s="66" t="s">
        <v>23</v>
      </c>
      <c r="C46" s="57" t="s">
        <v>20</v>
      </c>
      <c r="D46" s="62">
        <v>1</v>
      </c>
      <c r="E46" s="1">
        <v>0</v>
      </c>
      <c r="F46" s="63">
        <f t="shared" si="0"/>
        <v>0</v>
      </c>
    </row>
    <row r="47" spans="1:8" x14ac:dyDescent="0.25">
      <c r="A47" s="60" t="s">
        <v>187</v>
      </c>
      <c r="B47" s="66" t="s">
        <v>134</v>
      </c>
      <c r="C47" s="57" t="s">
        <v>20</v>
      </c>
      <c r="D47" s="62">
        <v>1</v>
      </c>
      <c r="E47" s="1">
        <v>0</v>
      </c>
      <c r="F47" s="63">
        <f t="shared" si="0"/>
        <v>0</v>
      </c>
    </row>
    <row r="48" spans="1:8" x14ac:dyDescent="0.25">
      <c r="A48" s="60" t="s">
        <v>188</v>
      </c>
      <c r="B48" s="66" t="s">
        <v>132</v>
      </c>
      <c r="C48" s="57" t="s">
        <v>20</v>
      </c>
      <c r="D48" s="62">
        <v>1</v>
      </c>
      <c r="E48" s="1">
        <v>0</v>
      </c>
      <c r="F48" s="63">
        <f t="shared" ref="F48" si="1">D48*E48</f>
        <v>0</v>
      </c>
    </row>
    <row r="49" spans="1:6" x14ac:dyDescent="0.25">
      <c r="A49" s="60"/>
      <c r="B49" s="66"/>
      <c r="C49" s="57"/>
      <c r="D49" s="62"/>
      <c r="E49" s="1"/>
      <c r="F49" s="63"/>
    </row>
    <row r="50" spans="1:6" x14ac:dyDescent="0.25">
      <c r="A50" s="174" t="s">
        <v>24</v>
      </c>
      <c r="B50" s="175" t="s">
        <v>133</v>
      </c>
      <c r="C50" s="176" t="s">
        <v>20</v>
      </c>
      <c r="D50" s="177">
        <v>0</v>
      </c>
      <c r="E50" s="178"/>
      <c r="F50" s="179">
        <f t="shared" si="0"/>
        <v>0</v>
      </c>
    </row>
    <row r="51" spans="1:6" x14ac:dyDescent="0.25">
      <c r="A51" s="60"/>
      <c r="B51" s="66"/>
      <c r="C51" s="57"/>
      <c r="D51" s="62"/>
      <c r="E51" s="1"/>
      <c r="F51" s="63"/>
    </row>
    <row r="52" spans="1:6" ht="51.75" x14ac:dyDescent="0.25">
      <c r="A52" s="60" t="s">
        <v>25</v>
      </c>
      <c r="B52" s="66" t="s">
        <v>117</v>
      </c>
      <c r="C52" s="57" t="s">
        <v>20</v>
      </c>
      <c r="D52" s="62">
        <v>1</v>
      </c>
      <c r="E52" s="1">
        <v>0</v>
      </c>
      <c r="F52" s="63">
        <f t="shared" si="0"/>
        <v>0</v>
      </c>
    </row>
    <row r="53" spans="1:6" x14ac:dyDescent="0.25">
      <c r="A53" s="60"/>
      <c r="B53" s="66"/>
      <c r="C53" s="57"/>
      <c r="D53" s="62"/>
      <c r="E53" s="1"/>
      <c r="F53" s="63"/>
    </row>
    <row r="54" spans="1:6" x14ac:dyDescent="0.25">
      <c r="A54" s="60" t="s">
        <v>26</v>
      </c>
      <c r="B54" s="66" t="s">
        <v>216</v>
      </c>
      <c r="C54" s="57" t="s">
        <v>99</v>
      </c>
      <c r="D54" s="62">
        <v>2599</v>
      </c>
      <c r="E54" s="1">
        <v>0</v>
      </c>
      <c r="F54" s="63">
        <f t="shared" si="0"/>
        <v>0</v>
      </c>
    </row>
    <row r="55" spans="1:6" x14ac:dyDescent="0.25">
      <c r="A55" s="60"/>
      <c r="B55" s="66"/>
      <c r="C55" s="57"/>
      <c r="D55" s="62"/>
      <c r="E55" s="1"/>
      <c r="F55" s="63"/>
    </row>
    <row r="56" spans="1:6" ht="63.75" x14ac:dyDescent="0.25">
      <c r="A56" s="60" t="s">
        <v>27</v>
      </c>
      <c r="B56" s="67" t="s">
        <v>198</v>
      </c>
      <c r="C56" s="57" t="s">
        <v>99</v>
      </c>
      <c r="D56" s="62">
        <v>2599</v>
      </c>
      <c r="E56" s="1">
        <v>0</v>
      </c>
      <c r="F56" s="63">
        <f t="shared" ref="F56" si="2">D56*E56</f>
        <v>0</v>
      </c>
    </row>
    <row r="57" spans="1:6" x14ac:dyDescent="0.25">
      <c r="A57" s="60"/>
      <c r="B57" s="66"/>
      <c r="C57" s="57"/>
      <c r="D57" s="62"/>
      <c r="E57" s="1"/>
      <c r="F57" s="63"/>
    </row>
    <row r="58" spans="1:6" ht="91.5" customHeight="1" x14ac:dyDescent="0.25">
      <c r="A58" s="60" t="s">
        <v>28</v>
      </c>
      <c r="B58" s="64" t="s">
        <v>136</v>
      </c>
      <c r="C58" s="57" t="s">
        <v>20</v>
      </c>
      <c r="D58" s="62">
        <v>1</v>
      </c>
      <c r="E58" s="1">
        <v>0</v>
      </c>
      <c r="F58" s="63">
        <f t="shared" si="0"/>
        <v>0</v>
      </c>
    </row>
    <row r="59" spans="1:6" x14ac:dyDescent="0.25">
      <c r="A59" s="60"/>
      <c r="B59" s="64"/>
      <c r="C59" s="57"/>
      <c r="D59" s="62"/>
      <c r="E59" s="1"/>
      <c r="F59" s="63"/>
    </row>
    <row r="60" spans="1:6" ht="79.5" customHeight="1" x14ac:dyDescent="0.25">
      <c r="A60" s="60" t="s">
        <v>29</v>
      </c>
      <c r="B60" s="64" t="s">
        <v>137</v>
      </c>
      <c r="C60" s="57" t="s">
        <v>20</v>
      </c>
      <c r="D60" s="62">
        <v>1</v>
      </c>
      <c r="E60" s="1">
        <v>0</v>
      </c>
      <c r="F60" s="63">
        <f t="shared" ref="F60" si="3">D60*E60</f>
        <v>0</v>
      </c>
    </row>
    <row r="61" spans="1:6" x14ac:dyDescent="0.25">
      <c r="A61" s="60"/>
      <c r="B61" s="64"/>
      <c r="C61" s="57"/>
      <c r="D61" s="62"/>
      <c r="E61" s="1"/>
      <c r="F61" s="63"/>
    </row>
    <row r="62" spans="1:6" ht="94.5" customHeight="1" x14ac:dyDescent="0.25">
      <c r="A62" s="60" t="s">
        <v>30</v>
      </c>
      <c r="B62" s="64" t="s">
        <v>135</v>
      </c>
      <c r="C62" s="57" t="s">
        <v>20</v>
      </c>
      <c r="D62" s="62">
        <v>1</v>
      </c>
      <c r="E62" s="1">
        <v>0</v>
      </c>
      <c r="F62" s="63">
        <f t="shared" ref="F62" si="4">D62*E62</f>
        <v>0</v>
      </c>
    </row>
    <row r="63" spans="1:6" x14ac:dyDescent="0.25">
      <c r="A63" s="60"/>
      <c r="B63" s="66"/>
      <c r="C63" s="57"/>
      <c r="D63" s="62"/>
      <c r="E63" s="1"/>
      <c r="F63" s="63"/>
    </row>
    <row r="64" spans="1:6" ht="68.25" customHeight="1" x14ac:dyDescent="0.25">
      <c r="A64" s="60" t="s">
        <v>31</v>
      </c>
      <c r="B64" s="64" t="s">
        <v>138</v>
      </c>
      <c r="C64" s="154" t="s">
        <v>80</v>
      </c>
      <c r="D64" s="155">
        <v>10</v>
      </c>
      <c r="E64" s="1">
        <v>0</v>
      </c>
      <c r="F64" s="63">
        <f t="shared" si="0"/>
        <v>0</v>
      </c>
    </row>
    <row r="65" spans="1:8" x14ac:dyDescent="0.25">
      <c r="A65" s="60"/>
      <c r="B65" s="66"/>
      <c r="C65" s="57"/>
      <c r="D65" s="62"/>
      <c r="E65" s="1"/>
      <c r="F65" s="63"/>
    </row>
    <row r="66" spans="1:8" ht="121.5" customHeight="1" x14ac:dyDescent="0.4">
      <c r="A66" s="149" t="s">
        <v>139</v>
      </c>
      <c r="B66" s="150" t="s">
        <v>406</v>
      </c>
      <c r="C66" s="151" t="s">
        <v>20</v>
      </c>
      <c r="D66" s="152">
        <v>0</v>
      </c>
      <c r="E66" s="156"/>
      <c r="F66" s="153">
        <f t="shared" si="0"/>
        <v>0</v>
      </c>
      <c r="H66" s="68"/>
    </row>
    <row r="67" spans="1:8" x14ac:dyDescent="0.25">
      <c r="A67" s="60"/>
      <c r="B67" s="66"/>
      <c r="C67" s="57"/>
      <c r="D67" s="62"/>
      <c r="E67" s="1"/>
      <c r="F67" s="63"/>
    </row>
    <row r="68" spans="1:8" ht="216.75" x14ac:dyDescent="0.25">
      <c r="A68" s="60" t="s">
        <v>140</v>
      </c>
      <c r="B68" s="64" t="s">
        <v>141</v>
      </c>
      <c r="C68" s="154" t="s">
        <v>80</v>
      </c>
      <c r="D68" s="155">
        <v>20</v>
      </c>
      <c r="E68" s="1">
        <v>0</v>
      </c>
      <c r="F68" s="63">
        <f t="shared" si="0"/>
        <v>0</v>
      </c>
    </row>
    <row r="69" spans="1:8" x14ac:dyDescent="0.25">
      <c r="A69" s="60"/>
      <c r="B69" s="66"/>
      <c r="C69" s="57"/>
      <c r="D69" s="62"/>
      <c r="E69" s="1"/>
      <c r="F69" s="63"/>
    </row>
    <row r="70" spans="1:8" ht="51.75" x14ac:dyDescent="0.25">
      <c r="A70" s="60" t="s">
        <v>217</v>
      </c>
      <c r="B70" s="66" t="s">
        <v>142</v>
      </c>
      <c r="C70" s="57" t="s">
        <v>20</v>
      </c>
      <c r="D70" s="62">
        <v>1</v>
      </c>
      <c r="E70" s="1">
        <v>0</v>
      </c>
      <c r="F70" s="63">
        <f t="shared" si="0"/>
        <v>0</v>
      </c>
    </row>
    <row r="71" spans="1:8" ht="15.75" thickBot="1" x14ac:dyDescent="0.3">
      <c r="A71" s="69"/>
      <c r="B71" s="69"/>
      <c r="C71" s="69"/>
      <c r="D71" s="70"/>
      <c r="E71" s="143"/>
      <c r="F71" s="71"/>
    </row>
    <row r="72" spans="1:8" ht="15.75" thickBot="1" x14ac:dyDescent="0.3">
      <c r="A72" s="72" t="s">
        <v>32</v>
      </c>
      <c r="B72" s="73"/>
      <c r="C72" s="74"/>
      <c r="D72" s="75"/>
      <c r="E72" s="144"/>
      <c r="F72" s="76">
        <f>SUM(F41:F70)</f>
        <v>0</v>
      </c>
    </row>
    <row r="73" spans="1:8" ht="15.75" thickTop="1" x14ac:dyDescent="0.25">
      <c r="A73" s="77"/>
      <c r="B73" s="78"/>
      <c r="C73" s="79"/>
      <c r="D73" s="80"/>
      <c r="E73" s="145"/>
      <c r="F73" s="81"/>
    </row>
    <row r="74" spans="1:8" x14ac:dyDescent="0.25">
      <c r="A74" s="50" t="s">
        <v>33</v>
      </c>
      <c r="B74" s="51" t="s">
        <v>34</v>
      </c>
      <c r="C74" s="52"/>
      <c r="D74" s="82"/>
      <c r="E74" s="146"/>
      <c r="F74" s="83"/>
    </row>
    <row r="75" spans="1:8" x14ac:dyDescent="0.25">
      <c r="A75" s="55"/>
      <c r="B75" s="56"/>
      <c r="C75" s="57"/>
      <c r="D75" s="62"/>
      <c r="E75" s="1"/>
      <c r="F75" s="59"/>
    </row>
    <row r="76" spans="1:8" ht="63.75" x14ac:dyDescent="0.4">
      <c r="A76" s="55"/>
      <c r="B76" s="61" t="s">
        <v>240</v>
      </c>
      <c r="C76" s="57"/>
      <c r="D76" s="62"/>
      <c r="E76" s="1"/>
      <c r="F76" s="59"/>
      <c r="H76" s="65"/>
    </row>
    <row r="77" spans="1:8" x14ac:dyDescent="0.25">
      <c r="A77" s="84"/>
      <c r="B77" s="85"/>
      <c r="C77" s="57"/>
      <c r="D77" s="62"/>
      <c r="E77" s="1"/>
      <c r="F77" s="59"/>
    </row>
    <row r="78" spans="1:8" ht="76.5" x14ac:dyDescent="0.25">
      <c r="A78" s="86" t="s">
        <v>35</v>
      </c>
      <c r="B78" s="61" t="s">
        <v>143</v>
      </c>
      <c r="C78" s="57" t="s">
        <v>36</v>
      </c>
      <c r="D78" s="62">
        <v>11.54</v>
      </c>
      <c r="E78" s="1">
        <v>0</v>
      </c>
      <c r="F78" s="63">
        <f>D78*E78</f>
        <v>0</v>
      </c>
    </row>
    <row r="79" spans="1:8" x14ac:dyDescent="0.25">
      <c r="A79" s="87"/>
      <c r="B79" s="88"/>
      <c r="C79" s="89"/>
      <c r="D79" s="90"/>
      <c r="E79" s="5"/>
      <c r="F79" s="91"/>
    </row>
    <row r="80" spans="1:8" ht="51" x14ac:dyDescent="0.25">
      <c r="A80" s="86" t="s">
        <v>162</v>
      </c>
      <c r="B80" s="61" t="s">
        <v>144</v>
      </c>
      <c r="C80" s="57" t="s">
        <v>36</v>
      </c>
      <c r="D80" s="62">
        <v>3947</v>
      </c>
      <c r="E80" s="1">
        <v>0</v>
      </c>
      <c r="F80" s="63">
        <f>D80*E80</f>
        <v>0</v>
      </c>
    </row>
    <row r="81" spans="1:6" x14ac:dyDescent="0.25">
      <c r="A81" s="87"/>
      <c r="B81" s="88"/>
      <c r="C81" s="89"/>
      <c r="D81" s="90"/>
      <c r="E81" s="1"/>
      <c r="F81" s="91"/>
    </row>
    <row r="82" spans="1:6" ht="51" x14ac:dyDescent="0.25">
      <c r="A82" s="86" t="s">
        <v>163</v>
      </c>
      <c r="B82" s="61" t="s">
        <v>120</v>
      </c>
      <c r="C82" s="57" t="s">
        <v>36</v>
      </c>
      <c r="D82" s="62">
        <v>1263</v>
      </c>
      <c r="E82" s="1">
        <v>0</v>
      </c>
      <c r="F82" s="63">
        <f>D82*E82</f>
        <v>0</v>
      </c>
    </row>
    <row r="83" spans="1:6" x14ac:dyDescent="0.25">
      <c r="A83" s="87"/>
      <c r="B83" s="88"/>
      <c r="C83" s="89"/>
      <c r="D83" s="90"/>
      <c r="E83" s="1"/>
      <c r="F83" s="91"/>
    </row>
    <row r="84" spans="1:6" ht="51" x14ac:dyDescent="0.25">
      <c r="A84" s="86" t="s">
        <v>37</v>
      </c>
      <c r="B84" s="61" t="s">
        <v>145</v>
      </c>
      <c r="C84" s="57" t="s">
        <v>36</v>
      </c>
      <c r="D84" s="62">
        <v>100</v>
      </c>
      <c r="E84" s="1">
        <v>0</v>
      </c>
      <c r="F84" s="63">
        <f>D84*E84</f>
        <v>0</v>
      </c>
    </row>
    <row r="85" spans="1:6" x14ac:dyDescent="0.25">
      <c r="A85" s="87"/>
      <c r="B85" s="88"/>
      <c r="C85" s="89"/>
      <c r="D85" s="90"/>
      <c r="E85" s="1"/>
      <c r="F85" s="91"/>
    </row>
    <row r="86" spans="1:6" ht="51" x14ac:dyDescent="0.25">
      <c r="A86" s="86" t="s">
        <v>38</v>
      </c>
      <c r="B86" s="61" t="s">
        <v>146</v>
      </c>
      <c r="C86" s="57" t="s">
        <v>36</v>
      </c>
      <c r="D86" s="62">
        <v>20</v>
      </c>
      <c r="E86" s="1">
        <v>0</v>
      </c>
      <c r="F86" s="63">
        <f>D86*E86</f>
        <v>0</v>
      </c>
    </row>
    <row r="87" spans="1:6" x14ac:dyDescent="0.25">
      <c r="A87" s="87"/>
      <c r="B87" s="88"/>
      <c r="C87" s="89"/>
      <c r="D87" s="90"/>
      <c r="E87" s="1"/>
      <c r="F87" s="91"/>
    </row>
    <row r="88" spans="1:6" ht="76.5" x14ac:dyDescent="0.25">
      <c r="A88" s="86" t="s">
        <v>39</v>
      </c>
      <c r="B88" s="61" t="s">
        <v>119</v>
      </c>
      <c r="C88" s="57" t="s">
        <v>36</v>
      </c>
      <c r="D88" s="62">
        <v>53</v>
      </c>
      <c r="E88" s="1">
        <v>0</v>
      </c>
      <c r="F88" s="63">
        <f t="shared" ref="F88:F150" si="5">D88*E88</f>
        <v>0</v>
      </c>
    </row>
    <row r="89" spans="1:6" x14ac:dyDescent="0.25">
      <c r="A89" s="86"/>
      <c r="B89" s="88"/>
      <c r="C89" s="89"/>
      <c r="D89" s="90"/>
      <c r="E89" s="1"/>
      <c r="F89" s="91"/>
    </row>
    <row r="90" spans="1:6" ht="51" x14ac:dyDescent="0.25">
      <c r="A90" s="86" t="s">
        <v>40</v>
      </c>
      <c r="B90" s="61" t="s">
        <v>147</v>
      </c>
      <c r="C90" s="57" t="s">
        <v>99</v>
      </c>
      <c r="D90" s="62">
        <v>2304</v>
      </c>
      <c r="E90" s="1">
        <v>0</v>
      </c>
      <c r="F90" s="63">
        <f t="shared" si="5"/>
        <v>0</v>
      </c>
    </row>
    <row r="91" spans="1:6" x14ac:dyDescent="0.25">
      <c r="A91" s="87"/>
      <c r="B91" s="88"/>
      <c r="C91" s="89"/>
      <c r="D91" s="90"/>
      <c r="E91" s="1"/>
      <c r="F91" s="91"/>
    </row>
    <row r="92" spans="1:6" ht="42" customHeight="1" x14ac:dyDescent="0.25">
      <c r="A92" s="86" t="s">
        <v>42</v>
      </c>
      <c r="B92" s="61" t="s">
        <v>121</v>
      </c>
      <c r="C92" s="57" t="s">
        <v>36</v>
      </c>
      <c r="D92" s="62">
        <f>423+242</f>
        <v>665</v>
      </c>
      <c r="E92" s="1">
        <v>0</v>
      </c>
      <c r="F92" s="63">
        <f t="shared" si="5"/>
        <v>0</v>
      </c>
    </row>
    <row r="93" spans="1:6" x14ac:dyDescent="0.25">
      <c r="A93" s="86"/>
      <c r="B93" s="88"/>
      <c r="C93" s="89"/>
      <c r="D93" s="90"/>
      <c r="E93" s="1"/>
      <c r="F93" s="91"/>
    </row>
    <row r="94" spans="1:6" ht="25.5" x14ac:dyDescent="0.25">
      <c r="A94" s="86" t="s">
        <v>43</v>
      </c>
      <c r="B94" s="61" t="s">
        <v>148</v>
      </c>
      <c r="C94" s="57" t="s">
        <v>41</v>
      </c>
      <c r="D94" s="62">
        <v>2599</v>
      </c>
      <c r="E94" s="1">
        <v>0</v>
      </c>
      <c r="F94" s="63">
        <f t="shared" si="5"/>
        <v>0</v>
      </c>
    </row>
    <row r="95" spans="1:6" x14ac:dyDescent="0.25">
      <c r="A95" s="87"/>
      <c r="B95" s="92"/>
      <c r="C95" s="89"/>
      <c r="D95" s="90"/>
      <c r="E95" s="1"/>
      <c r="F95" s="91"/>
    </row>
    <row r="96" spans="1:6" ht="51" x14ac:dyDescent="0.25">
      <c r="A96" s="86" t="s">
        <v>45</v>
      </c>
      <c r="B96" s="67" t="s">
        <v>122</v>
      </c>
      <c r="C96" s="57" t="s">
        <v>36</v>
      </c>
      <c r="D96" s="62">
        <v>2815</v>
      </c>
      <c r="E96" s="1">
        <v>0</v>
      </c>
      <c r="F96" s="63">
        <f t="shared" si="5"/>
        <v>0</v>
      </c>
    </row>
    <row r="97" spans="1:6" x14ac:dyDescent="0.25">
      <c r="A97" s="86"/>
      <c r="B97" s="92"/>
      <c r="C97" s="89"/>
      <c r="D97" s="90"/>
      <c r="E97" s="1"/>
      <c r="F97" s="91"/>
    </row>
    <row r="98" spans="1:6" ht="63.75" x14ac:dyDescent="0.25">
      <c r="A98" s="86" t="s">
        <v>46</v>
      </c>
      <c r="B98" s="61" t="s">
        <v>44</v>
      </c>
      <c r="C98" s="57" t="s">
        <v>41</v>
      </c>
      <c r="D98" s="62">
        <v>2355</v>
      </c>
      <c r="E98" s="1">
        <v>0</v>
      </c>
      <c r="F98" s="63">
        <f t="shared" si="5"/>
        <v>0</v>
      </c>
    </row>
    <row r="99" spans="1:6" x14ac:dyDescent="0.25">
      <c r="A99" s="87"/>
      <c r="B99" s="92"/>
      <c r="C99" s="89"/>
      <c r="D99" s="90"/>
      <c r="E99" s="1"/>
      <c r="F99" s="91"/>
    </row>
    <row r="100" spans="1:6" ht="63.75" x14ac:dyDescent="0.25">
      <c r="A100" s="86" t="s">
        <v>48</v>
      </c>
      <c r="B100" s="61" t="s">
        <v>149</v>
      </c>
      <c r="C100" s="57" t="s">
        <v>36</v>
      </c>
      <c r="D100" s="62">
        <v>318</v>
      </c>
      <c r="E100" s="1">
        <v>0</v>
      </c>
      <c r="F100" s="63">
        <f t="shared" si="5"/>
        <v>0</v>
      </c>
    </row>
    <row r="101" spans="1:6" x14ac:dyDescent="0.25">
      <c r="A101" s="86"/>
      <c r="B101" s="92"/>
      <c r="C101" s="89"/>
      <c r="D101" s="90"/>
      <c r="E101" s="5"/>
      <c r="F101" s="91"/>
    </row>
    <row r="102" spans="1:6" ht="25.5" x14ac:dyDescent="0.25">
      <c r="A102" s="86" t="s">
        <v>49</v>
      </c>
      <c r="B102" s="61" t="s">
        <v>150</v>
      </c>
      <c r="C102" s="57" t="s">
        <v>99</v>
      </c>
      <c r="D102" s="62">
        <v>60</v>
      </c>
      <c r="E102" s="1">
        <v>0</v>
      </c>
      <c r="F102" s="63">
        <f t="shared" si="5"/>
        <v>0</v>
      </c>
    </row>
    <row r="103" spans="1:6" x14ac:dyDescent="0.25">
      <c r="A103" s="86"/>
      <c r="B103" s="93"/>
      <c r="C103" s="94"/>
      <c r="D103" s="95"/>
      <c r="E103" s="6"/>
      <c r="F103" s="91"/>
    </row>
    <row r="104" spans="1:6" ht="38.25" x14ac:dyDescent="0.25">
      <c r="A104" s="86" t="s">
        <v>50</v>
      </c>
      <c r="B104" s="61" t="s">
        <v>151</v>
      </c>
      <c r="C104" s="57" t="s">
        <v>20</v>
      </c>
      <c r="D104" s="62">
        <v>8</v>
      </c>
      <c r="E104" s="1">
        <v>0</v>
      </c>
      <c r="F104" s="63">
        <f t="shared" si="5"/>
        <v>0</v>
      </c>
    </row>
    <row r="105" spans="1:6" x14ac:dyDescent="0.25">
      <c r="A105" s="86"/>
      <c r="B105" s="88"/>
      <c r="C105" s="89"/>
      <c r="D105" s="90"/>
      <c r="E105" s="5"/>
      <c r="F105" s="91"/>
    </row>
    <row r="106" spans="1:6" ht="76.5" x14ac:dyDescent="0.25">
      <c r="A106" s="86" t="s">
        <v>51</v>
      </c>
      <c r="B106" s="61" t="s">
        <v>152</v>
      </c>
      <c r="C106" s="57" t="s">
        <v>36</v>
      </c>
      <c r="D106" s="62">
        <v>1096</v>
      </c>
      <c r="E106" s="1">
        <v>0</v>
      </c>
      <c r="F106" s="63">
        <f t="shared" si="5"/>
        <v>0</v>
      </c>
    </row>
    <row r="107" spans="1:6" x14ac:dyDescent="0.25">
      <c r="A107" s="86"/>
      <c r="B107" s="92"/>
      <c r="C107" s="89"/>
      <c r="D107" s="90"/>
      <c r="E107" s="5"/>
      <c r="F107" s="91"/>
    </row>
    <row r="108" spans="1:6" ht="89.25" x14ac:dyDescent="0.25">
      <c r="A108" s="86" t="s">
        <v>52</v>
      </c>
      <c r="B108" s="61" t="s">
        <v>153</v>
      </c>
      <c r="C108" s="57" t="s">
        <v>36</v>
      </c>
      <c r="D108" s="62">
        <f>1158+110</f>
        <v>1268</v>
      </c>
      <c r="E108" s="1">
        <v>0</v>
      </c>
      <c r="F108" s="63">
        <f t="shared" si="5"/>
        <v>0</v>
      </c>
    </row>
    <row r="109" spans="1:6" x14ac:dyDescent="0.25">
      <c r="A109" s="86"/>
      <c r="B109" s="56"/>
      <c r="C109" s="57"/>
      <c r="D109" s="62"/>
      <c r="E109" s="5"/>
      <c r="F109" s="91"/>
    </row>
    <row r="110" spans="1:6" ht="81" customHeight="1" x14ac:dyDescent="0.25">
      <c r="A110" s="86" t="s">
        <v>53</v>
      </c>
      <c r="B110" s="96" t="s">
        <v>154</v>
      </c>
      <c r="C110" s="57" t="s">
        <v>36</v>
      </c>
      <c r="D110" s="62">
        <v>775</v>
      </c>
      <c r="E110" s="1">
        <v>0</v>
      </c>
      <c r="F110" s="63">
        <f t="shared" si="5"/>
        <v>0</v>
      </c>
    </row>
    <row r="111" spans="1:6" x14ac:dyDescent="0.25">
      <c r="A111" s="86"/>
      <c r="B111" s="88"/>
      <c r="C111" s="57"/>
      <c r="D111" s="62"/>
      <c r="E111" s="5"/>
      <c r="F111" s="91"/>
    </row>
    <row r="112" spans="1:6" ht="76.5" x14ac:dyDescent="0.25">
      <c r="A112" s="86" t="s">
        <v>54</v>
      </c>
      <c r="B112" s="67" t="s">
        <v>157</v>
      </c>
      <c r="C112" s="57" t="s">
        <v>36</v>
      </c>
      <c r="D112" s="62">
        <v>1175</v>
      </c>
      <c r="E112" s="1">
        <v>0</v>
      </c>
      <c r="F112" s="63">
        <f t="shared" si="5"/>
        <v>0</v>
      </c>
    </row>
    <row r="113" spans="1:6" x14ac:dyDescent="0.25">
      <c r="A113" s="86"/>
      <c r="B113" s="67"/>
      <c r="C113" s="57"/>
      <c r="D113" s="62"/>
      <c r="E113" s="1"/>
      <c r="F113" s="63"/>
    </row>
    <row r="114" spans="1:6" ht="38.25" x14ac:dyDescent="0.25">
      <c r="A114" s="86" t="s">
        <v>55</v>
      </c>
      <c r="B114" s="67" t="s">
        <v>195</v>
      </c>
      <c r="C114" s="57" t="s">
        <v>20</v>
      </c>
      <c r="D114" s="62">
        <v>1</v>
      </c>
      <c r="E114" s="1">
        <v>0</v>
      </c>
      <c r="F114" s="63">
        <f t="shared" ref="F114" si="6">D114*E114</f>
        <v>0</v>
      </c>
    </row>
    <row r="115" spans="1:6" x14ac:dyDescent="0.25">
      <c r="A115" s="86"/>
      <c r="B115" s="56"/>
      <c r="C115" s="57"/>
      <c r="D115" s="62"/>
      <c r="E115" s="5"/>
      <c r="F115" s="91"/>
    </row>
    <row r="116" spans="1:6" ht="25.5" x14ac:dyDescent="0.25">
      <c r="A116" s="86" t="s">
        <v>56</v>
      </c>
      <c r="B116" s="61" t="s">
        <v>189</v>
      </c>
      <c r="C116" s="57" t="s">
        <v>41</v>
      </c>
      <c r="D116" s="62">
        <f>5*905</f>
        <v>4525</v>
      </c>
      <c r="E116" s="1">
        <v>0</v>
      </c>
      <c r="F116" s="63">
        <f t="shared" si="5"/>
        <v>0</v>
      </c>
    </row>
    <row r="117" spans="1:6" x14ac:dyDescent="0.25">
      <c r="A117" s="86"/>
      <c r="B117" s="61"/>
      <c r="C117" s="57"/>
      <c r="D117" s="62"/>
      <c r="E117" s="1"/>
      <c r="F117" s="63"/>
    </row>
    <row r="118" spans="1:6" ht="25.5" x14ac:dyDescent="0.25">
      <c r="A118" s="86" t="s">
        <v>159</v>
      </c>
      <c r="B118" s="61" t="s">
        <v>208</v>
      </c>
      <c r="C118" s="57" t="s">
        <v>41</v>
      </c>
      <c r="D118" s="62">
        <f>D120+D122</f>
        <v>6049</v>
      </c>
      <c r="E118" s="1">
        <v>0</v>
      </c>
      <c r="F118" s="63">
        <f t="shared" ref="F118" si="7">D118*E118</f>
        <v>0</v>
      </c>
    </row>
    <row r="119" spans="1:6" x14ac:dyDescent="0.25">
      <c r="A119" s="86"/>
      <c r="B119" s="61"/>
      <c r="C119" s="57"/>
      <c r="D119" s="62"/>
      <c r="E119" s="1"/>
      <c r="F119" s="63"/>
    </row>
    <row r="120" spans="1:6" ht="76.5" x14ac:dyDescent="0.25">
      <c r="A120" s="86" t="s">
        <v>60</v>
      </c>
      <c r="B120" s="67" t="s">
        <v>158</v>
      </c>
      <c r="C120" s="57" t="s">
        <v>41</v>
      </c>
      <c r="D120" s="62">
        <f>6049-D122</f>
        <v>5890</v>
      </c>
      <c r="E120" s="1">
        <v>0</v>
      </c>
      <c r="F120" s="63">
        <f t="shared" ref="F120" si="8">D120*E120</f>
        <v>0</v>
      </c>
    </row>
    <row r="121" spans="1:6" x14ac:dyDescent="0.25">
      <c r="A121" s="86"/>
      <c r="B121" s="61"/>
      <c r="C121" s="57"/>
      <c r="D121" s="62"/>
      <c r="E121" s="1"/>
      <c r="F121" s="91"/>
    </row>
    <row r="122" spans="1:6" ht="89.25" x14ac:dyDescent="0.25">
      <c r="A122" s="86" t="s">
        <v>61</v>
      </c>
      <c r="B122" s="61" t="s">
        <v>190</v>
      </c>
      <c r="C122" s="57" t="s">
        <v>41</v>
      </c>
      <c r="D122" s="62">
        <f>67+42+8*2.5*2.5</f>
        <v>159</v>
      </c>
      <c r="E122" s="1">
        <v>0</v>
      </c>
      <c r="F122" s="63">
        <f t="shared" si="5"/>
        <v>0</v>
      </c>
    </row>
    <row r="123" spans="1:6" x14ac:dyDescent="0.25">
      <c r="A123" s="86"/>
      <c r="B123" s="56"/>
      <c r="C123" s="57"/>
      <c r="D123" s="62"/>
      <c r="E123" s="1"/>
      <c r="F123" s="91"/>
    </row>
    <row r="124" spans="1:6" ht="51" x14ac:dyDescent="0.25">
      <c r="A124" s="86" t="s">
        <v>62</v>
      </c>
      <c r="B124" s="61" t="s">
        <v>191</v>
      </c>
      <c r="C124" s="57" t="s">
        <v>47</v>
      </c>
      <c r="D124" s="62">
        <v>85</v>
      </c>
      <c r="E124" s="1">
        <v>0</v>
      </c>
      <c r="F124" s="63">
        <f t="shared" si="5"/>
        <v>0</v>
      </c>
    </row>
    <row r="125" spans="1:6" x14ac:dyDescent="0.25">
      <c r="A125" s="86"/>
      <c r="B125" s="61"/>
      <c r="C125" s="57"/>
      <c r="D125" s="62"/>
      <c r="E125" s="1"/>
      <c r="F125" s="63"/>
    </row>
    <row r="126" spans="1:6" ht="76.5" x14ac:dyDescent="0.25">
      <c r="A126" s="86" t="s">
        <v>63</v>
      </c>
      <c r="B126" s="61" t="s">
        <v>209</v>
      </c>
      <c r="C126" s="57" t="s">
        <v>41</v>
      </c>
      <c r="D126" s="62">
        <f>67+42+8*2.5*2.5</f>
        <v>159</v>
      </c>
      <c r="E126" s="1">
        <v>0</v>
      </c>
      <c r="F126" s="63">
        <f t="shared" ref="F126" si="9">D126*E126</f>
        <v>0</v>
      </c>
    </row>
    <row r="127" spans="1:6" x14ac:dyDescent="0.25">
      <c r="A127" s="86"/>
      <c r="B127" s="61"/>
      <c r="C127" s="57"/>
      <c r="D127" s="62"/>
      <c r="E127" s="1"/>
      <c r="F127" s="63"/>
    </row>
    <row r="128" spans="1:6" ht="63.75" x14ac:dyDescent="0.25">
      <c r="A128" s="86" t="s">
        <v>64</v>
      </c>
      <c r="B128" s="61" t="s">
        <v>210</v>
      </c>
      <c r="C128" s="57" t="s">
        <v>41</v>
      </c>
      <c r="D128" s="62">
        <f>1.5*74</f>
        <v>111</v>
      </c>
      <c r="E128" s="1">
        <v>0</v>
      </c>
      <c r="F128" s="63">
        <f t="shared" ref="F128" si="10">D128*E128</f>
        <v>0</v>
      </c>
    </row>
    <row r="129" spans="1:8" x14ac:dyDescent="0.25">
      <c r="A129" s="86"/>
      <c r="B129" s="61"/>
      <c r="C129" s="57"/>
      <c r="D129" s="62"/>
      <c r="E129" s="1"/>
      <c r="F129" s="91"/>
    </row>
    <row r="130" spans="1:8" ht="38.25" x14ac:dyDescent="0.4">
      <c r="A130" s="86" t="s">
        <v>65</v>
      </c>
      <c r="B130" s="67" t="s">
        <v>165</v>
      </c>
      <c r="C130" s="57" t="s">
        <v>20</v>
      </c>
      <c r="D130" s="62">
        <v>1</v>
      </c>
      <c r="E130" s="1">
        <v>0</v>
      </c>
      <c r="F130" s="63">
        <f t="shared" si="5"/>
        <v>0</v>
      </c>
      <c r="H130" s="65"/>
    </row>
    <row r="131" spans="1:8" x14ac:dyDescent="0.25">
      <c r="A131" s="86"/>
      <c r="B131" s="61"/>
      <c r="C131" s="57"/>
      <c r="D131" s="62"/>
      <c r="E131" s="1"/>
      <c r="F131" s="91"/>
    </row>
    <row r="132" spans="1:8" ht="38.25" x14ac:dyDescent="0.25">
      <c r="A132" s="86" t="s">
        <v>70</v>
      </c>
      <c r="B132" s="67" t="s">
        <v>167</v>
      </c>
      <c r="C132" s="57" t="s">
        <v>20</v>
      </c>
      <c r="D132" s="62">
        <v>1</v>
      </c>
      <c r="E132" s="1">
        <v>0</v>
      </c>
      <c r="F132" s="63">
        <f t="shared" si="5"/>
        <v>0</v>
      </c>
      <c r="H132" s="97"/>
    </row>
    <row r="133" spans="1:8" x14ac:dyDescent="0.25">
      <c r="A133" s="86"/>
      <c r="B133" s="61"/>
      <c r="C133" s="57"/>
      <c r="D133" s="62"/>
      <c r="E133" s="1"/>
      <c r="F133" s="91"/>
    </row>
    <row r="134" spans="1:8" ht="25.5" x14ac:dyDescent="0.25">
      <c r="A134" s="86" t="s">
        <v>71</v>
      </c>
      <c r="B134" s="61" t="s">
        <v>57</v>
      </c>
      <c r="C134" s="57" t="s">
        <v>20</v>
      </c>
      <c r="D134" s="62">
        <v>38</v>
      </c>
      <c r="E134" s="1">
        <v>0</v>
      </c>
      <c r="F134" s="63">
        <f t="shared" si="5"/>
        <v>0</v>
      </c>
    </row>
    <row r="135" spans="1:8" x14ac:dyDescent="0.25">
      <c r="A135" s="86"/>
      <c r="B135" s="61"/>
      <c r="C135" s="57"/>
      <c r="D135" s="62"/>
      <c r="E135" s="1"/>
      <c r="F135" s="91"/>
    </row>
    <row r="136" spans="1:8" ht="25.5" x14ac:dyDescent="0.25">
      <c r="A136" s="86" t="s">
        <v>72</v>
      </c>
      <c r="B136" s="61" t="s">
        <v>58</v>
      </c>
      <c r="C136" s="57" t="s">
        <v>36</v>
      </c>
      <c r="D136" s="62">
        <v>5</v>
      </c>
      <c r="E136" s="1">
        <v>0</v>
      </c>
      <c r="F136" s="63">
        <f t="shared" si="5"/>
        <v>0</v>
      </c>
    </row>
    <row r="137" spans="1:8" x14ac:dyDescent="0.25">
      <c r="A137" s="86"/>
      <c r="B137" s="61"/>
      <c r="C137" s="57"/>
      <c r="D137" s="62"/>
      <c r="E137" s="1"/>
      <c r="F137" s="91"/>
    </row>
    <row r="138" spans="1:8" ht="38.25" x14ac:dyDescent="0.25">
      <c r="A138" s="86" t="s">
        <v>73</v>
      </c>
      <c r="B138" s="61" t="s">
        <v>59</v>
      </c>
      <c r="C138" s="57" t="s">
        <v>20</v>
      </c>
      <c r="D138" s="62">
        <v>6</v>
      </c>
      <c r="E138" s="1">
        <v>0</v>
      </c>
      <c r="F138" s="63">
        <f t="shared" si="5"/>
        <v>0</v>
      </c>
    </row>
    <row r="139" spans="1:8" x14ac:dyDescent="0.25">
      <c r="A139" s="86"/>
      <c r="B139" s="61"/>
      <c r="C139" s="57"/>
      <c r="D139" s="62"/>
      <c r="E139" s="1"/>
      <c r="F139" s="91"/>
    </row>
    <row r="140" spans="1:8" ht="38.25" x14ac:dyDescent="0.25">
      <c r="A140" s="86" t="s">
        <v>74</v>
      </c>
      <c r="B140" s="96" t="s">
        <v>166</v>
      </c>
      <c r="C140" s="57" t="s">
        <v>36</v>
      </c>
      <c r="D140" s="62">
        <v>90</v>
      </c>
      <c r="E140" s="1">
        <v>0</v>
      </c>
      <c r="F140" s="63">
        <f t="shared" si="5"/>
        <v>0</v>
      </c>
    </row>
    <row r="141" spans="1:8" x14ac:dyDescent="0.25">
      <c r="A141" s="86"/>
      <c r="B141" s="98"/>
      <c r="C141" s="57"/>
      <c r="D141" s="62"/>
      <c r="E141" s="3"/>
      <c r="F141" s="91"/>
    </row>
    <row r="142" spans="1:8" ht="25.5" x14ac:dyDescent="0.25">
      <c r="A142" s="86" t="s">
        <v>75</v>
      </c>
      <c r="B142" s="61" t="s">
        <v>160</v>
      </c>
      <c r="C142" s="57" t="s">
        <v>36</v>
      </c>
      <c r="D142" s="62">
        <v>100</v>
      </c>
      <c r="E142" s="1">
        <v>0</v>
      </c>
      <c r="F142" s="63">
        <f t="shared" si="5"/>
        <v>0</v>
      </c>
    </row>
    <row r="143" spans="1:8" x14ac:dyDescent="0.25">
      <c r="A143" s="86"/>
      <c r="B143" s="98"/>
      <c r="C143" s="57"/>
      <c r="D143" s="62"/>
      <c r="E143" s="3"/>
      <c r="F143" s="91"/>
    </row>
    <row r="144" spans="1:8" ht="38.25" x14ac:dyDescent="0.25">
      <c r="A144" s="86" t="s">
        <v>164</v>
      </c>
      <c r="B144" s="98" t="s">
        <v>218</v>
      </c>
      <c r="C144" s="57" t="s">
        <v>47</v>
      </c>
      <c r="D144" s="62">
        <f>915+1300</f>
        <v>2215</v>
      </c>
      <c r="E144" s="1">
        <v>0</v>
      </c>
      <c r="F144" s="63">
        <f t="shared" si="5"/>
        <v>0</v>
      </c>
      <c r="H144" s="97"/>
    </row>
    <row r="145" spans="1:6" x14ac:dyDescent="0.25">
      <c r="A145" s="86"/>
      <c r="B145" s="98"/>
      <c r="C145" s="57"/>
      <c r="D145" s="62"/>
      <c r="E145" s="3"/>
      <c r="F145" s="91"/>
    </row>
    <row r="146" spans="1:6" ht="51" x14ac:dyDescent="0.25">
      <c r="A146" s="86" t="s">
        <v>170</v>
      </c>
      <c r="B146" s="98" t="s">
        <v>161</v>
      </c>
      <c r="C146" s="57" t="s">
        <v>36</v>
      </c>
      <c r="D146" s="62">
        <v>20</v>
      </c>
      <c r="E146" s="1">
        <v>0</v>
      </c>
      <c r="F146" s="63">
        <f t="shared" si="5"/>
        <v>0</v>
      </c>
    </row>
    <row r="147" spans="1:6" x14ac:dyDescent="0.25">
      <c r="A147" s="86"/>
      <c r="B147" s="98"/>
      <c r="C147" s="57"/>
      <c r="D147" s="62"/>
      <c r="E147" s="3"/>
      <c r="F147" s="91"/>
    </row>
    <row r="148" spans="1:6" ht="25.5" x14ac:dyDescent="0.25">
      <c r="A148" s="86" t="s">
        <v>171</v>
      </c>
      <c r="B148" s="98" t="s">
        <v>192</v>
      </c>
      <c r="C148" s="57" t="s">
        <v>47</v>
      </c>
      <c r="D148" s="99">
        <f>2599*103/100</f>
        <v>2676.97</v>
      </c>
      <c r="E148" s="1">
        <v>0</v>
      </c>
      <c r="F148" s="63">
        <f t="shared" si="5"/>
        <v>0</v>
      </c>
    </row>
    <row r="149" spans="1:6" x14ac:dyDescent="0.25">
      <c r="A149" s="86"/>
      <c r="B149" s="98"/>
      <c r="C149" s="57"/>
      <c r="D149" s="62"/>
      <c r="E149" s="3"/>
      <c r="F149" s="91"/>
    </row>
    <row r="150" spans="1:6" ht="76.5" x14ac:dyDescent="0.25">
      <c r="A150" s="86" t="s">
        <v>172</v>
      </c>
      <c r="B150" s="98" t="s">
        <v>168</v>
      </c>
      <c r="C150" s="57" t="s">
        <v>20</v>
      </c>
      <c r="D150" s="62">
        <v>1</v>
      </c>
      <c r="E150" s="1">
        <v>0</v>
      </c>
      <c r="F150" s="63">
        <f t="shared" si="5"/>
        <v>0</v>
      </c>
    </row>
    <row r="151" spans="1:6" ht="25.5" x14ac:dyDescent="0.25">
      <c r="A151" s="86" t="s">
        <v>219</v>
      </c>
      <c r="B151" s="98" t="s">
        <v>169</v>
      </c>
      <c r="C151" s="57" t="s">
        <v>99</v>
      </c>
      <c r="D151" s="62">
        <v>24.8</v>
      </c>
      <c r="E151" s="1"/>
      <c r="F151" s="63"/>
    </row>
    <row r="152" spans="1:6" x14ac:dyDescent="0.25">
      <c r="A152" s="86" t="s">
        <v>220</v>
      </c>
      <c r="B152" s="98" t="s">
        <v>193</v>
      </c>
      <c r="C152" s="57" t="s">
        <v>99</v>
      </c>
      <c r="D152" s="62">
        <v>24.8</v>
      </c>
      <c r="E152" s="1"/>
      <c r="F152" s="63"/>
    </row>
    <row r="153" spans="1:6" ht="25.5" x14ac:dyDescent="0.25">
      <c r="A153" s="86" t="s">
        <v>221</v>
      </c>
      <c r="B153" s="98" t="s">
        <v>66</v>
      </c>
      <c r="C153" s="57" t="s">
        <v>67</v>
      </c>
      <c r="D153" s="62">
        <v>8</v>
      </c>
      <c r="E153" s="1"/>
      <c r="F153" s="63"/>
    </row>
    <row r="154" spans="1:6" x14ac:dyDescent="0.25">
      <c r="A154" s="86" t="s">
        <v>222</v>
      </c>
      <c r="B154" s="98" t="s">
        <v>68</v>
      </c>
      <c r="C154" s="57" t="s">
        <v>69</v>
      </c>
      <c r="D154" s="62">
        <v>1</v>
      </c>
      <c r="E154" s="1"/>
      <c r="F154" s="63"/>
    </row>
    <row r="155" spans="1:6" x14ac:dyDescent="0.25">
      <c r="A155" s="86"/>
      <c r="B155" s="98"/>
      <c r="C155" s="57"/>
      <c r="D155" s="62"/>
      <c r="E155" s="3"/>
      <c r="F155" s="63"/>
    </row>
    <row r="156" spans="1:6" ht="102" x14ac:dyDescent="0.25">
      <c r="A156" s="86" t="s">
        <v>173</v>
      </c>
      <c r="B156" s="61" t="s">
        <v>394</v>
      </c>
      <c r="C156" s="57"/>
      <c r="D156" s="62"/>
      <c r="E156" s="1"/>
      <c r="F156" s="63"/>
    </row>
    <row r="157" spans="1:6" x14ac:dyDescent="0.25">
      <c r="A157" s="86" t="s">
        <v>203</v>
      </c>
      <c r="B157" s="98" t="s">
        <v>395</v>
      </c>
      <c r="C157" s="57" t="s">
        <v>99</v>
      </c>
      <c r="D157" s="62">
        <v>41</v>
      </c>
      <c r="E157" s="1">
        <v>0</v>
      </c>
      <c r="F157" s="63">
        <f>D157*E157</f>
        <v>0</v>
      </c>
    </row>
    <row r="158" spans="1:6" x14ac:dyDescent="0.25">
      <c r="A158" s="86" t="s">
        <v>204</v>
      </c>
      <c r="B158" s="98" t="s">
        <v>396</v>
      </c>
      <c r="C158" s="57" t="s">
        <v>99</v>
      </c>
      <c r="D158" s="62">
        <v>33</v>
      </c>
      <c r="E158" s="1">
        <v>0</v>
      </c>
      <c r="F158" s="63">
        <f>D158*E158</f>
        <v>0</v>
      </c>
    </row>
    <row r="159" spans="1:6" x14ac:dyDescent="0.25">
      <c r="A159" s="86"/>
      <c r="B159" s="98"/>
      <c r="C159" s="57"/>
      <c r="D159" s="62"/>
      <c r="E159" s="3"/>
      <c r="F159" s="63"/>
    </row>
    <row r="160" spans="1:6" ht="51" x14ac:dyDescent="0.25">
      <c r="A160" s="86" t="s">
        <v>181</v>
      </c>
      <c r="B160" s="98" t="s">
        <v>207</v>
      </c>
      <c r="C160" s="57"/>
      <c r="D160" s="62"/>
      <c r="E160" s="1"/>
      <c r="F160" s="63"/>
    </row>
    <row r="161" spans="1:6" x14ac:dyDescent="0.25">
      <c r="A161" s="86" t="s">
        <v>223</v>
      </c>
      <c r="B161" s="98" t="s">
        <v>397</v>
      </c>
      <c r="C161" s="57" t="s">
        <v>20</v>
      </c>
      <c r="D161" s="62">
        <f>8+4+10+4</f>
        <v>26</v>
      </c>
      <c r="E161" s="1">
        <v>0</v>
      </c>
      <c r="F161" s="63">
        <f>D161*E161</f>
        <v>0</v>
      </c>
    </row>
    <row r="162" spans="1:6" x14ac:dyDescent="0.25">
      <c r="A162" s="86" t="s">
        <v>224</v>
      </c>
      <c r="B162" s="98" t="s">
        <v>202</v>
      </c>
      <c r="C162" s="57" t="s">
        <v>20</v>
      </c>
      <c r="D162" s="62">
        <f>2+4+2+4</f>
        <v>12</v>
      </c>
      <c r="E162" s="1">
        <v>0</v>
      </c>
      <c r="F162" s="63">
        <f>D162*E162</f>
        <v>0</v>
      </c>
    </row>
    <row r="163" spans="1:6" x14ac:dyDescent="0.25">
      <c r="A163" s="86"/>
      <c r="B163" s="98"/>
      <c r="C163" s="57"/>
      <c r="D163" s="62"/>
      <c r="E163" s="1"/>
      <c r="F163" s="63"/>
    </row>
    <row r="164" spans="1:6" ht="38.25" x14ac:dyDescent="0.25">
      <c r="A164" s="86" t="s">
        <v>182</v>
      </c>
      <c r="B164" s="98" t="s">
        <v>206</v>
      </c>
      <c r="C164" s="57"/>
      <c r="D164" s="62"/>
      <c r="E164" s="1"/>
      <c r="F164" s="63"/>
    </row>
    <row r="165" spans="1:6" x14ac:dyDescent="0.25">
      <c r="A165" s="86" t="s">
        <v>225</v>
      </c>
      <c r="B165" s="98" t="s">
        <v>398</v>
      </c>
      <c r="C165" s="57" t="s">
        <v>20</v>
      </c>
      <c r="D165" s="62">
        <v>10</v>
      </c>
      <c r="E165" s="1">
        <v>0</v>
      </c>
      <c r="F165" s="63">
        <f>D165*E165</f>
        <v>0</v>
      </c>
    </row>
    <row r="166" spans="1:6" x14ac:dyDescent="0.25">
      <c r="A166" s="86" t="s">
        <v>226</v>
      </c>
      <c r="B166" s="98" t="s">
        <v>205</v>
      </c>
      <c r="C166" s="57" t="s">
        <v>20</v>
      </c>
      <c r="D166" s="62">
        <v>8</v>
      </c>
      <c r="E166" s="1">
        <v>0</v>
      </c>
      <c r="F166" s="63">
        <f>D166*E166</f>
        <v>0</v>
      </c>
    </row>
    <row r="167" spans="1:6" x14ac:dyDescent="0.25">
      <c r="A167" s="86"/>
      <c r="B167" s="98"/>
      <c r="C167" s="57"/>
      <c r="D167" s="62"/>
      <c r="E167" s="1"/>
      <c r="F167" s="63"/>
    </row>
    <row r="168" spans="1:6" ht="107.25" customHeight="1" x14ac:dyDescent="0.25">
      <c r="A168" s="86" t="s">
        <v>227</v>
      </c>
      <c r="B168" s="61" t="s">
        <v>199</v>
      </c>
      <c r="C168" s="57" t="s">
        <v>20</v>
      </c>
      <c r="D168" s="62">
        <v>23</v>
      </c>
      <c r="E168" s="1">
        <v>0</v>
      </c>
      <c r="F168" s="63">
        <f>D168*E168</f>
        <v>0</v>
      </c>
    </row>
    <row r="169" spans="1:6" x14ac:dyDescent="0.25">
      <c r="A169" s="86"/>
      <c r="B169" s="98"/>
      <c r="C169" s="57"/>
      <c r="D169" s="62"/>
      <c r="E169" s="1"/>
      <c r="F169" s="63"/>
    </row>
    <row r="170" spans="1:6" ht="89.25" x14ac:dyDescent="0.25">
      <c r="A170" s="86" t="s">
        <v>228</v>
      </c>
      <c r="B170" s="61" t="s">
        <v>237</v>
      </c>
      <c r="C170" s="57" t="s">
        <v>99</v>
      </c>
      <c r="D170" s="62">
        <v>180</v>
      </c>
      <c r="E170" s="1">
        <v>0</v>
      </c>
      <c r="F170" s="63">
        <f>D170*E170</f>
        <v>0</v>
      </c>
    </row>
    <row r="171" spans="1:6" x14ac:dyDescent="0.25">
      <c r="A171" s="87"/>
      <c r="B171" s="93"/>
      <c r="C171" s="94"/>
      <c r="D171" s="95"/>
      <c r="E171" s="1"/>
      <c r="F171" s="91"/>
    </row>
    <row r="172" spans="1:6" ht="153" x14ac:dyDescent="0.25">
      <c r="A172" s="86" t="s">
        <v>229</v>
      </c>
      <c r="B172" s="61" t="s">
        <v>179</v>
      </c>
      <c r="C172" s="57" t="s">
        <v>20</v>
      </c>
      <c r="D172" s="62">
        <v>1</v>
      </c>
      <c r="E172" s="1">
        <v>0</v>
      </c>
      <c r="F172" s="63">
        <f>D172*E172</f>
        <v>0</v>
      </c>
    </row>
    <row r="173" spans="1:6" x14ac:dyDescent="0.25">
      <c r="A173" s="86"/>
      <c r="B173" s="98"/>
      <c r="C173" s="57"/>
      <c r="D173" s="62"/>
      <c r="E173" s="3"/>
      <c r="F173" s="63"/>
    </row>
    <row r="174" spans="1:6" ht="153" x14ac:dyDescent="0.25">
      <c r="A174" s="86" t="s">
        <v>230</v>
      </c>
      <c r="B174" s="61" t="s">
        <v>180</v>
      </c>
      <c r="C174" s="57" t="s">
        <v>20</v>
      </c>
      <c r="D174" s="62">
        <v>1</v>
      </c>
      <c r="E174" s="1">
        <v>0</v>
      </c>
      <c r="F174" s="63">
        <f>D174*E174</f>
        <v>0</v>
      </c>
    </row>
    <row r="175" spans="1:6" x14ac:dyDescent="0.25">
      <c r="A175" s="86"/>
      <c r="B175" s="98"/>
      <c r="C175" s="57"/>
      <c r="D175" s="62"/>
      <c r="E175" s="3"/>
      <c r="F175" s="63"/>
    </row>
    <row r="176" spans="1:6" ht="153" x14ac:dyDescent="0.25">
      <c r="A176" s="86" t="s">
        <v>231</v>
      </c>
      <c r="B176" s="61" t="s">
        <v>178</v>
      </c>
      <c r="C176" s="57" t="s">
        <v>20</v>
      </c>
      <c r="D176" s="62">
        <v>1</v>
      </c>
      <c r="E176" s="1">
        <v>0</v>
      </c>
      <c r="F176" s="63">
        <f>D176*E176</f>
        <v>0</v>
      </c>
    </row>
    <row r="177" spans="1:8" x14ac:dyDescent="0.25">
      <c r="A177" s="86"/>
      <c r="B177" s="98"/>
      <c r="C177" s="57"/>
      <c r="D177" s="62"/>
      <c r="E177" s="3"/>
      <c r="F177" s="63"/>
    </row>
    <row r="178" spans="1:8" ht="89.25" x14ac:dyDescent="0.25">
      <c r="A178" s="86" t="s">
        <v>232</v>
      </c>
      <c r="B178" s="61" t="s">
        <v>197</v>
      </c>
      <c r="C178" s="57" t="s">
        <v>20</v>
      </c>
      <c r="D178" s="62">
        <v>1</v>
      </c>
      <c r="E178" s="1">
        <v>0</v>
      </c>
      <c r="F178" s="63">
        <f>D178*E178</f>
        <v>0</v>
      </c>
    </row>
    <row r="179" spans="1:8" x14ac:dyDescent="0.25">
      <c r="A179" s="86"/>
      <c r="B179" s="98"/>
      <c r="C179" s="57"/>
      <c r="D179" s="62"/>
      <c r="E179" s="3"/>
      <c r="F179" s="63"/>
    </row>
    <row r="180" spans="1:8" ht="51" x14ac:dyDescent="0.25">
      <c r="A180" s="86" t="s">
        <v>233</v>
      </c>
      <c r="B180" s="61" t="s">
        <v>200</v>
      </c>
      <c r="C180" s="57" t="s">
        <v>20</v>
      </c>
      <c r="D180" s="62">
        <v>2</v>
      </c>
      <c r="E180" s="1">
        <v>0</v>
      </c>
      <c r="F180" s="63">
        <f>D180*E180</f>
        <v>0</v>
      </c>
    </row>
    <row r="181" spans="1:8" x14ac:dyDescent="0.25">
      <c r="A181" s="86"/>
      <c r="B181" s="98"/>
      <c r="C181" s="57"/>
      <c r="D181" s="62"/>
      <c r="E181" s="3"/>
      <c r="F181" s="63"/>
    </row>
    <row r="182" spans="1:8" ht="51" x14ac:dyDescent="0.25">
      <c r="A182" s="86" t="s">
        <v>234</v>
      </c>
      <c r="B182" s="61" t="s">
        <v>201</v>
      </c>
      <c r="C182" s="57" t="s">
        <v>20</v>
      </c>
      <c r="D182" s="62">
        <v>2</v>
      </c>
      <c r="E182" s="1">
        <v>0</v>
      </c>
      <c r="F182" s="63">
        <f>D182*E182</f>
        <v>0</v>
      </c>
    </row>
    <row r="183" spans="1:8" x14ac:dyDescent="0.25">
      <c r="A183" s="86"/>
      <c r="B183" s="98"/>
      <c r="C183" s="57"/>
      <c r="D183" s="62"/>
      <c r="E183" s="3"/>
      <c r="F183" s="63"/>
    </row>
    <row r="184" spans="1:8" ht="51" x14ac:dyDescent="0.25">
      <c r="A184" s="86" t="s">
        <v>235</v>
      </c>
      <c r="B184" s="98" t="s">
        <v>194</v>
      </c>
      <c r="C184" s="57" t="s">
        <v>118</v>
      </c>
      <c r="D184" s="62">
        <v>25</v>
      </c>
      <c r="E184" s="1">
        <v>0</v>
      </c>
      <c r="F184" s="63">
        <f>D184*E184</f>
        <v>0</v>
      </c>
    </row>
    <row r="185" spans="1:8" x14ac:dyDescent="0.25">
      <c r="A185" s="86"/>
      <c r="B185" s="98"/>
      <c r="C185" s="57"/>
      <c r="D185" s="62"/>
      <c r="E185" s="3"/>
      <c r="F185" s="63"/>
    </row>
    <row r="186" spans="1:8" ht="38.25" x14ac:dyDescent="0.25">
      <c r="A186" s="86" t="s">
        <v>236</v>
      </c>
      <c r="B186" s="98" t="s">
        <v>211</v>
      </c>
      <c r="C186" s="57" t="s">
        <v>20</v>
      </c>
      <c r="D186" s="62">
        <v>1</v>
      </c>
      <c r="E186" s="1">
        <v>0</v>
      </c>
      <c r="F186" s="63">
        <f>D186*E186</f>
        <v>0</v>
      </c>
    </row>
    <row r="187" spans="1:8" x14ac:dyDescent="0.25">
      <c r="A187" s="87"/>
      <c r="B187" s="98"/>
      <c r="C187" s="57"/>
      <c r="D187" s="62"/>
      <c r="E187" s="3"/>
      <c r="F187" s="63"/>
    </row>
    <row r="188" spans="1:8" ht="26.25" x14ac:dyDescent="0.4">
      <c r="A188" s="86" t="s">
        <v>238</v>
      </c>
      <c r="B188" s="98" t="s">
        <v>76</v>
      </c>
      <c r="C188" s="57" t="s">
        <v>47</v>
      </c>
      <c r="D188" s="62">
        <v>2599</v>
      </c>
      <c r="E188" s="1">
        <v>0</v>
      </c>
      <c r="F188" s="63">
        <f>D188*E188</f>
        <v>0</v>
      </c>
      <c r="H188" s="65"/>
    </row>
    <row r="189" spans="1:8" ht="15.75" thickBot="1" x14ac:dyDescent="0.3">
      <c r="A189" s="86"/>
      <c r="B189" s="100"/>
      <c r="C189" s="101"/>
      <c r="D189" s="102"/>
      <c r="E189" s="147"/>
      <c r="F189" s="63"/>
    </row>
    <row r="190" spans="1:8" ht="16.5" thickTop="1" thickBot="1" x14ac:dyDescent="0.3">
      <c r="A190" s="103" t="s">
        <v>77</v>
      </c>
      <c r="B190" s="73"/>
      <c r="C190" s="74"/>
      <c r="D190" s="75"/>
      <c r="E190" s="144"/>
      <c r="F190" s="104">
        <f>SUM(F75:F189)</f>
        <v>0</v>
      </c>
    </row>
    <row r="191" spans="1:8" ht="15.75" thickTop="1" x14ac:dyDescent="0.25">
      <c r="A191" s="78"/>
      <c r="B191" s="78"/>
      <c r="C191" s="79"/>
      <c r="D191" s="80"/>
      <c r="E191" s="145"/>
      <c r="F191" s="105"/>
    </row>
    <row r="192" spans="1:8" x14ac:dyDescent="0.25">
      <c r="A192" s="50" t="s">
        <v>10</v>
      </c>
      <c r="B192" s="51" t="s">
        <v>78</v>
      </c>
      <c r="C192" s="52"/>
      <c r="D192" s="82"/>
      <c r="E192" s="146"/>
      <c r="F192" s="106"/>
    </row>
    <row r="193" spans="1:8" x14ac:dyDescent="0.25">
      <c r="A193" s="55"/>
      <c r="B193" s="56"/>
      <c r="C193" s="57"/>
      <c r="D193" s="62"/>
      <c r="E193" s="1"/>
      <c r="F193" s="63"/>
    </row>
    <row r="194" spans="1:8" ht="51" x14ac:dyDescent="0.25">
      <c r="A194" s="60" t="s">
        <v>79</v>
      </c>
      <c r="B194" s="61" t="s">
        <v>196</v>
      </c>
      <c r="C194" s="57" t="s">
        <v>80</v>
      </c>
      <c r="D194" s="62">
        <v>60</v>
      </c>
      <c r="E194" s="1">
        <v>0</v>
      </c>
      <c r="F194" s="63">
        <f>D194*E194</f>
        <v>0</v>
      </c>
    </row>
    <row r="195" spans="1:8" x14ac:dyDescent="0.25">
      <c r="A195" s="60"/>
      <c r="B195" s="61"/>
      <c r="C195" s="57"/>
      <c r="D195" s="62"/>
      <c r="E195" s="1"/>
      <c r="F195" s="63"/>
    </row>
    <row r="196" spans="1:8" ht="38.25" x14ac:dyDescent="0.4">
      <c r="A196" s="60" t="s">
        <v>81</v>
      </c>
      <c r="B196" s="107" t="s">
        <v>241</v>
      </c>
      <c r="C196" s="108" t="s">
        <v>80</v>
      </c>
      <c r="D196" s="99">
        <v>26</v>
      </c>
      <c r="E196" s="1">
        <v>0</v>
      </c>
      <c r="F196" s="63">
        <f>D196*E196</f>
        <v>0</v>
      </c>
      <c r="H196" s="65"/>
    </row>
    <row r="197" spans="1:8" x14ac:dyDescent="0.25">
      <c r="A197" s="60"/>
      <c r="B197" s="56"/>
      <c r="C197" s="57"/>
      <c r="D197" s="62"/>
      <c r="E197" s="1"/>
      <c r="F197" s="63"/>
    </row>
    <row r="198" spans="1:8" ht="38.25" x14ac:dyDescent="0.25">
      <c r="A198" s="60" t="s">
        <v>82</v>
      </c>
      <c r="B198" s="61" t="s">
        <v>177</v>
      </c>
      <c r="C198" s="57" t="s">
        <v>20</v>
      </c>
      <c r="D198" s="62">
        <v>1</v>
      </c>
      <c r="E198" s="1">
        <v>0</v>
      </c>
      <c r="F198" s="63">
        <f>D198*E198</f>
        <v>0</v>
      </c>
    </row>
    <row r="199" spans="1:8" x14ac:dyDescent="0.25">
      <c r="A199" s="60"/>
      <c r="B199" s="56"/>
      <c r="C199" s="57"/>
      <c r="D199" s="62"/>
      <c r="E199" s="1"/>
      <c r="F199" s="63"/>
    </row>
    <row r="200" spans="1:8" ht="25.5" x14ac:dyDescent="0.25">
      <c r="A200" s="60" t="s">
        <v>83</v>
      </c>
      <c r="B200" s="61" t="s">
        <v>176</v>
      </c>
      <c r="C200" s="57" t="s">
        <v>20</v>
      </c>
      <c r="D200" s="62">
        <v>1</v>
      </c>
      <c r="E200" s="1">
        <v>0</v>
      </c>
      <c r="F200" s="63">
        <f>D200*E200</f>
        <v>0</v>
      </c>
    </row>
    <row r="201" spans="1:8" x14ac:dyDescent="0.25">
      <c r="A201" s="60"/>
      <c r="B201" s="56"/>
      <c r="C201" s="57"/>
      <c r="D201" s="62"/>
      <c r="E201" s="1"/>
      <c r="F201" s="63"/>
    </row>
    <row r="202" spans="1:8" ht="51" x14ac:dyDescent="0.25">
      <c r="A202" s="60" t="s">
        <v>84</v>
      </c>
      <c r="B202" s="61" t="s">
        <v>174</v>
      </c>
      <c r="C202" s="57" t="s">
        <v>20</v>
      </c>
      <c r="D202" s="62">
        <v>1</v>
      </c>
      <c r="E202" s="1">
        <v>0</v>
      </c>
      <c r="F202" s="63">
        <f>D202*E202</f>
        <v>0</v>
      </c>
    </row>
    <row r="203" spans="1:8" x14ac:dyDescent="0.25">
      <c r="A203" s="60"/>
      <c r="B203" s="56"/>
      <c r="C203" s="57"/>
      <c r="D203" s="62"/>
      <c r="E203" s="1"/>
      <c r="F203" s="63"/>
    </row>
    <row r="204" spans="1:8" x14ac:dyDescent="0.25">
      <c r="A204" s="149" t="s">
        <v>85</v>
      </c>
      <c r="B204" s="180" t="s">
        <v>175</v>
      </c>
      <c r="C204" s="151" t="s">
        <v>20</v>
      </c>
      <c r="D204" s="152">
        <v>0</v>
      </c>
      <c r="E204" s="156"/>
      <c r="F204" s="153">
        <f>D204*E204</f>
        <v>0</v>
      </c>
    </row>
    <row r="205" spans="1:8" x14ac:dyDescent="0.25">
      <c r="A205" s="60"/>
      <c r="B205" s="56"/>
      <c r="C205" s="57"/>
      <c r="D205" s="62"/>
      <c r="E205" s="1"/>
      <c r="F205" s="63"/>
    </row>
    <row r="206" spans="1:8" ht="25.5" x14ac:dyDescent="0.25">
      <c r="A206" s="60" t="s">
        <v>86</v>
      </c>
      <c r="B206" s="61" t="s">
        <v>242</v>
      </c>
      <c r="C206" s="108" t="s">
        <v>80</v>
      </c>
      <c r="D206" s="62">
        <v>52</v>
      </c>
      <c r="E206" s="1">
        <v>0</v>
      </c>
      <c r="F206" s="63">
        <f>D206*E206</f>
        <v>0</v>
      </c>
    </row>
    <row r="207" spans="1:8" x14ac:dyDescent="0.25">
      <c r="A207" s="60"/>
      <c r="B207" s="56"/>
      <c r="C207" s="57"/>
      <c r="D207" s="62"/>
      <c r="E207" s="1"/>
      <c r="F207" s="63"/>
    </row>
    <row r="208" spans="1:8" ht="40.5" customHeight="1" x14ac:dyDescent="0.25">
      <c r="A208" s="60" t="s">
        <v>87</v>
      </c>
      <c r="B208" s="61" t="s">
        <v>88</v>
      </c>
      <c r="C208" s="108" t="s">
        <v>80</v>
      </c>
      <c r="D208" s="62">
        <v>26</v>
      </c>
      <c r="E208" s="1">
        <v>0</v>
      </c>
      <c r="F208" s="63">
        <f>D208*E208</f>
        <v>0</v>
      </c>
    </row>
    <row r="209" spans="1:6" x14ac:dyDescent="0.25">
      <c r="A209" s="60"/>
      <c r="B209" s="56"/>
      <c r="C209" s="57"/>
      <c r="D209" s="62"/>
      <c r="E209" s="1"/>
      <c r="F209" s="63"/>
    </row>
    <row r="210" spans="1:6" ht="25.5" x14ac:dyDescent="0.25">
      <c r="A210" s="60" t="s">
        <v>89</v>
      </c>
      <c r="B210" s="61" t="s">
        <v>90</v>
      </c>
      <c r="C210" s="57"/>
      <c r="D210" s="62"/>
      <c r="E210" s="1"/>
      <c r="F210" s="63"/>
    </row>
    <row r="211" spans="1:6" x14ac:dyDescent="0.25">
      <c r="A211" s="55"/>
      <c r="B211" s="56" t="s">
        <v>91</v>
      </c>
      <c r="C211" s="57" t="s">
        <v>80</v>
      </c>
      <c r="D211" s="62">
        <v>80</v>
      </c>
      <c r="E211" s="1">
        <v>0</v>
      </c>
      <c r="F211" s="63">
        <f>D211*E211</f>
        <v>0</v>
      </c>
    </row>
    <row r="212" spans="1:6" x14ac:dyDescent="0.25">
      <c r="A212" s="55"/>
      <c r="B212" s="56" t="s">
        <v>92</v>
      </c>
      <c r="C212" s="57" t="s">
        <v>80</v>
      </c>
      <c r="D212" s="62">
        <v>80</v>
      </c>
      <c r="E212" s="1">
        <v>0</v>
      </c>
      <c r="F212" s="63">
        <f>D212*E212</f>
        <v>0</v>
      </c>
    </row>
    <row r="213" spans="1:6" x14ac:dyDescent="0.25">
      <c r="A213" s="56"/>
      <c r="B213" s="56" t="s">
        <v>93</v>
      </c>
      <c r="C213" s="57" t="s">
        <v>80</v>
      </c>
      <c r="D213" s="62">
        <v>80</v>
      </c>
      <c r="E213" s="1">
        <v>0</v>
      </c>
      <c r="F213" s="63">
        <f>D213*E213</f>
        <v>0</v>
      </c>
    </row>
    <row r="214" spans="1:6" x14ac:dyDescent="0.25">
      <c r="A214" s="56"/>
      <c r="B214" s="56"/>
      <c r="C214" s="57"/>
      <c r="D214" s="62"/>
      <c r="E214" s="1"/>
      <c r="F214" s="63"/>
    </row>
    <row r="215" spans="1:6" x14ac:dyDescent="0.25">
      <c r="A215" s="132"/>
      <c r="B215" s="96"/>
      <c r="C215" s="133"/>
      <c r="D215" s="134"/>
      <c r="E215" s="135"/>
      <c r="F215" s="136"/>
    </row>
    <row r="216" spans="1:6" ht="15.75" thickBot="1" x14ac:dyDescent="0.3">
      <c r="A216" s="109"/>
      <c r="B216" s="110"/>
      <c r="C216" s="101"/>
      <c r="D216" s="102"/>
      <c r="E216" s="147"/>
      <c r="F216" s="63"/>
    </row>
    <row r="217" spans="1:6" ht="16.5" thickTop="1" thickBot="1" x14ac:dyDescent="0.3">
      <c r="A217" s="72" t="s">
        <v>94</v>
      </c>
      <c r="B217" s="73"/>
      <c r="C217" s="74"/>
      <c r="D217" s="75"/>
      <c r="E217" s="144"/>
      <c r="F217" s="104">
        <f>SUM(F194:F215)</f>
        <v>0</v>
      </c>
    </row>
    <row r="218" spans="1:6" ht="15.75" thickTop="1" x14ac:dyDescent="0.25">
      <c r="A218" s="77"/>
      <c r="B218" s="78"/>
      <c r="C218" s="79"/>
      <c r="D218" s="80"/>
      <c r="E218" s="145"/>
      <c r="F218" s="105"/>
    </row>
    <row r="219" spans="1:6" x14ac:dyDescent="0.25">
      <c r="A219" s="50" t="s">
        <v>11</v>
      </c>
      <c r="B219" s="51" t="s">
        <v>95</v>
      </c>
      <c r="C219" s="52"/>
      <c r="D219" s="82"/>
      <c r="E219" s="146"/>
      <c r="F219" s="106"/>
    </row>
    <row r="220" spans="1:6" x14ac:dyDescent="0.25">
      <c r="A220" s="55"/>
      <c r="B220" s="56"/>
      <c r="C220" s="57"/>
      <c r="D220" s="62"/>
      <c r="E220" s="1"/>
      <c r="F220" s="63"/>
    </row>
    <row r="221" spans="1:6" ht="115.5" x14ac:dyDescent="0.25">
      <c r="A221" s="55"/>
      <c r="B221" s="141" t="s">
        <v>400</v>
      </c>
      <c r="C221" s="57"/>
      <c r="D221" s="62"/>
      <c r="E221" s="1"/>
      <c r="F221" s="63"/>
    </row>
    <row r="222" spans="1:6" ht="89.25" x14ac:dyDescent="0.25">
      <c r="A222" s="55"/>
      <c r="B222" s="111" t="s">
        <v>96</v>
      </c>
      <c r="C222" s="57"/>
      <c r="D222" s="62"/>
      <c r="E222" s="1"/>
      <c r="F222" s="63"/>
    </row>
    <row r="223" spans="1:6" x14ac:dyDescent="0.25">
      <c r="A223" s="55"/>
      <c r="B223" s="111"/>
      <c r="C223" s="57"/>
      <c r="D223" s="62"/>
      <c r="E223" s="1"/>
      <c r="F223" s="63"/>
    </row>
    <row r="224" spans="1:6" x14ac:dyDescent="0.25">
      <c r="A224" s="56"/>
      <c r="B224" s="112" t="s">
        <v>255</v>
      </c>
      <c r="C224" s="57"/>
      <c r="D224" s="62"/>
      <c r="E224" s="1"/>
      <c r="F224" s="63"/>
    </row>
    <row r="225" spans="1:6" ht="318.75" x14ac:dyDescent="0.25">
      <c r="A225" s="56"/>
      <c r="B225" s="142" t="s">
        <v>401</v>
      </c>
      <c r="C225" s="115"/>
      <c r="D225" s="62"/>
      <c r="E225" s="1"/>
      <c r="F225" s="63"/>
    </row>
    <row r="226" spans="1:6" ht="89.25" x14ac:dyDescent="0.25">
      <c r="A226" s="86" t="s">
        <v>243</v>
      </c>
      <c r="B226" s="139" t="s">
        <v>402</v>
      </c>
      <c r="C226" s="9" t="s">
        <v>99</v>
      </c>
      <c r="D226" s="113">
        <v>1162</v>
      </c>
      <c r="E226" s="1">
        <v>0</v>
      </c>
      <c r="F226" s="63">
        <f>D226*E226</f>
        <v>0</v>
      </c>
    </row>
    <row r="227" spans="1:6" x14ac:dyDescent="0.25">
      <c r="A227" s="86"/>
      <c r="B227" s="140"/>
      <c r="C227" s="9"/>
      <c r="D227" s="113"/>
      <c r="E227" s="1"/>
      <c r="F227" s="63"/>
    </row>
    <row r="228" spans="1:6" ht="114.75" x14ac:dyDescent="0.25">
      <c r="A228" s="86" t="s">
        <v>244</v>
      </c>
      <c r="B228" s="139" t="s">
        <v>403</v>
      </c>
      <c r="C228" s="9" t="s">
        <v>99</v>
      </c>
      <c r="D228" s="113">
        <v>1162</v>
      </c>
      <c r="E228" s="1">
        <v>0</v>
      </c>
      <c r="F228" s="63">
        <f>D228*E228</f>
        <v>0</v>
      </c>
    </row>
    <row r="229" spans="1:6" x14ac:dyDescent="0.25">
      <c r="A229" s="86"/>
      <c r="B229" s="114"/>
      <c r="C229" s="9"/>
      <c r="D229" s="113"/>
      <c r="E229" s="1"/>
      <c r="F229" s="63"/>
    </row>
    <row r="230" spans="1:6" ht="89.25" x14ac:dyDescent="0.25">
      <c r="A230" s="86" t="s">
        <v>245</v>
      </c>
      <c r="B230" s="111" t="s">
        <v>404</v>
      </c>
      <c r="C230" s="9" t="s">
        <v>99</v>
      </c>
      <c r="D230" s="113">
        <v>1255</v>
      </c>
      <c r="E230" s="1">
        <v>0</v>
      </c>
      <c r="F230" s="63">
        <f>D230*E230</f>
        <v>0</v>
      </c>
    </row>
    <row r="231" spans="1:6" x14ac:dyDescent="0.25">
      <c r="A231" s="86"/>
      <c r="B231" s="114"/>
      <c r="C231" s="9"/>
      <c r="D231" s="113"/>
      <c r="E231" s="1"/>
      <c r="F231" s="63"/>
    </row>
    <row r="232" spans="1:6" ht="114.75" x14ac:dyDescent="0.25">
      <c r="A232" s="86" t="s">
        <v>246</v>
      </c>
      <c r="B232" s="111" t="s">
        <v>405</v>
      </c>
      <c r="C232" s="9" t="s">
        <v>99</v>
      </c>
      <c r="D232" s="113">
        <v>1255</v>
      </c>
      <c r="E232" s="1">
        <v>0</v>
      </c>
      <c r="F232" s="63">
        <f>D232*E232</f>
        <v>0</v>
      </c>
    </row>
    <row r="233" spans="1:6" x14ac:dyDescent="0.25">
      <c r="A233" s="86"/>
      <c r="B233" s="114"/>
      <c r="C233" s="9"/>
      <c r="D233" s="113"/>
      <c r="E233" s="1"/>
      <c r="F233" s="63"/>
    </row>
    <row r="234" spans="1:6" ht="69.75" customHeight="1" x14ac:dyDescent="0.25">
      <c r="A234" s="86" t="s">
        <v>212</v>
      </c>
      <c r="B234" s="111" t="s">
        <v>247</v>
      </c>
      <c r="C234" s="57" t="s">
        <v>99</v>
      </c>
      <c r="D234" s="113">
        <v>188</v>
      </c>
      <c r="E234" s="1">
        <v>0</v>
      </c>
      <c r="F234" s="63">
        <f t="shared" ref="F234" si="11">D234*E234</f>
        <v>0</v>
      </c>
    </row>
    <row r="235" spans="1:6" x14ac:dyDescent="0.25">
      <c r="A235" s="86"/>
      <c r="B235" s="114"/>
      <c r="C235" s="9"/>
      <c r="D235" s="113"/>
      <c r="E235" s="1"/>
      <c r="F235" s="63"/>
    </row>
    <row r="236" spans="1:6" ht="55.5" customHeight="1" x14ac:dyDescent="0.25">
      <c r="A236" s="86"/>
      <c r="B236" s="112" t="s">
        <v>254</v>
      </c>
      <c r="C236" s="115"/>
      <c r="D236" s="113"/>
      <c r="E236" s="1"/>
      <c r="F236" s="63"/>
    </row>
    <row r="237" spans="1:6" ht="25.5" x14ac:dyDescent="0.25">
      <c r="A237" s="86" t="s">
        <v>249</v>
      </c>
      <c r="B237" s="111" t="s">
        <v>248</v>
      </c>
      <c r="C237" s="9" t="s">
        <v>69</v>
      </c>
      <c r="D237" s="113">
        <v>2</v>
      </c>
      <c r="E237" s="1">
        <v>0</v>
      </c>
      <c r="F237" s="63">
        <f>D237*E237</f>
        <v>0</v>
      </c>
    </row>
    <row r="238" spans="1:6" x14ac:dyDescent="0.25">
      <c r="A238" s="86"/>
      <c r="B238" s="114"/>
      <c r="C238" s="9"/>
      <c r="D238" s="113"/>
      <c r="E238" s="1"/>
      <c r="F238" s="63"/>
    </row>
    <row r="239" spans="1:6" ht="25.5" x14ac:dyDescent="0.25">
      <c r="A239" s="86" t="s">
        <v>213</v>
      </c>
      <c r="B239" s="111" t="s">
        <v>250</v>
      </c>
      <c r="C239" s="9" t="s">
        <v>69</v>
      </c>
      <c r="D239" s="113">
        <v>6</v>
      </c>
      <c r="E239" s="1">
        <v>0</v>
      </c>
      <c r="F239" s="63">
        <f>D239*E239</f>
        <v>0</v>
      </c>
    </row>
    <row r="240" spans="1:6" x14ac:dyDescent="0.25">
      <c r="A240" s="114"/>
      <c r="B240" s="114"/>
      <c r="C240" s="114"/>
      <c r="D240" s="114"/>
      <c r="E240" s="7"/>
      <c r="F240" s="114"/>
    </row>
    <row r="241" spans="1:6" ht="25.5" x14ac:dyDescent="0.25">
      <c r="A241" s="86" t="s">
        <v>214</v>
      </c>
      <c r="B241" s="111" t="s">
        <v>252</v>
      </c>
      <c r="C241" s="9" t="s">
        <v>69</v>
      </c>
      <c r="D241" s="113">
        <v>6</v>
      </c>
      <c r="E241" s="1">
        <v>0</v>
      </c>
      <c r="F241" s="63">
        <f>D241*E241</f>
        <v>0</v>
      </c>
    </row>
    <row r="242" spans="1:6" x14ac:dyDescent="0.25">
      <c r="A242" s="114"/>
      <c r="B242" s="114"/>
      <c r="C242" s="114"/>
      <c r="D242" s="114"/>
      <c r="E242" s="7"/>
      <c r="F242" s="114"/>
    </row>
    <row r="243" spans="1:6" ht="25.5" x14ac:dyDescent="0.25">
      <c r="A243" s="86" t="s">
        <v>215</v>
      </c>
      <c r="B243" s="111" t="s">
        <v>253</v>
      </c>
      <c r="C243" s="9" t="s">
        <v>69</v>
      </c>
      <c r="D243" s="113">
        <v>1</v>
      </c>
      <c r="E243" s="1">
        <v>0</v>
      </c>
      <c r="F243" s="63">
        <f>D243*E243</f>
        <v>0</v>
      </c>
    </row>
    <row r="244" spans="1:6" x14ac:dyDescent="0.25">
      <c r="A244" s="114"/>
      <c r="B244" s="111"/>
      <c r="C244" s="9"/>
      <c r="D244" s="113"/>
      <c r="E244" s="1"/>
      <c r="F244" s="63"/>
    </row>
    <row r="245" spans="1:6" ht="25.5" x14ac:dyDescent="0.25">
      <c r="A245" s="86" t="s">
        <v>320</v>
      </c>
      <c r="B245" s="111" t="s">
        <v>251</v>
      </c>
      <c r="C245" s="9" t="s">
        <v>69</v>
      </c>
      <c r="D245" s="113">
        <v>1</v>
      </c>
      <c r="E245" s="1">
        <v>0</v>
      </c>
      <c r="F245" s="63">
        <f>D245*E245</f>
        <v>0</v>
      </c>
    </row>
    <row r="246" spans="1:6" x14ac:dyDescent="0.25">
      <c r="A246" s="114"/>
      <c r="B246" s="111"/>
      <c r="C246" s="9"/>
      <c r="D246" s="113"/>
      <c r="E246" s="1"/>
      <c r="F246" s="63"/>
    </row>
    <row r="247" spans="1:6" ht="51" x14ac:dyDescent="0.25">
      <c r="A247" s="86" t="s">
        <v>321</v>
      </c>
      <c r="B247" s="111" t="s">
        <v>256</v>
      </c>
      <c r="C247" s="9" t="s">
        <v>69</v>
      </c>
      <c r="D247" s="113">
        <v>1</v>
      </c>
      <c r="E247" s="1">
        <v>0</v>
      </c>
      <c r="F247" s="63">
        <f>D247*E247</f>
        <v>0</v>
      </c>
    </row>
    <row r="248" spans="1:6" x14ac:dyDescent="0.25">
      <c r="A248" s="114"/>
      <c r="B248" s="114"/>
      <c r="C248" s="9"/>
      <c r="D248" s="113"/>
      <c r="E248" s="1"/>
      <c r="F248" s="63"/>
    </row>
    <row r="249" spans="1:6" ht="51" x14ac:dyDescent="0.25">
      <c r="A249" s="86" t="s">
        <v>322</v>
      </c>
      <c r="B249" s="111" t="s">
        <v>257</v>
      </c>
      <c r="C249" s="9" t="s">
        <v>69</v>
      </c>
      <c r="D249" s="113">
        <v>1</v>
      </c>
      <c r="E249" s="1">
        <v>0</v>
      </c>
      <c r="F249" s="63">
        <f>D249*E249</f>
        <v>0</v>
      </c>
    </row>
    <row r="250" spans="1:6" x14ac:dyDescent="0.25">
      <c r="A250" s="114"/>
      <c r="B250" s="114"/>
      <c r="C250" s="9"/>
      <c r="D250" s="113"/>
      <c r="E250" s="1"/>
      <c r="F250" s="63"/>
    </row>
    <row r="251" spans="1:6" ht="63.75" x14ac:dyDescent="0.25">
      <c r="A251" s="86" t="s">
        <v>97</v>
      </c>
      <c r="B251" s="111" t="s">
        <v>258</v>
      </c>
      <c r="C251" s="9"/>
      <c r="D251" s="113"/>
      <c r="E251" s="1"/>
      <c r="F251" s="63"/>
    </row>
    <row r="252" spans="1:6" x14ac:dyDescent="0.25">
      <c r="A252" s="114"/>
      <c r="B252" s="114" t="s">
        <v>259</v>
      </c>
      <c r="C252" s="9" t="s">
        <v>69</v>
      </c>
      <c r="D252" s="113">
        <v>2</v>
      </c>
      <c r="E252" s="1">
        <v>0</v>
      </c>
      <c r="F252" s="63">
        <v>0</v>
      </c>
    </row>
    <row r="253" spans="1:6" x14ac:dyDescent="0.25">
      <c r="A253" s="86"/>
      <c r="B253" s="114"/>
      <c r="C253" s="9"/>
      <c r="D253" s="113"/>
      <c r="E253" s="1"/>
      <c r="F253" s="63"/>
    </row>
    <row r="254" spans="1:6" x14ac:dyDescent="0.25">
      <c r="A254" s="86" t="s">
        <v>98</v>
      </c>
      <c r="B254" s="111" t="s">
        <v>300</v>
      </c>
      <c r="C254" s="9" t="s">
        <v>69</v>
      </c>
      <c r="D254" s="113">
        <v>2</v>
      </c>
      <c r="E254" s="1">
        <v>0</v>
      </c>
      <c r="F254" s="63">
        <f t="shared" ref="F254" si="12">D254*E254</f>
        <v>0</v>
      </c>
    </row>
    <row r="255" spans="1:6" x14ac:dyDescent="0.25">
      <c r="A255" s="86"/>
      <c r="B255" s="114"/>
      <c r="C255" s="9"/>
      <c r="D255" s="113"/>
      <c r="E255" s="1"/>
      <c r="F255" s="63"/>
    </row>
    <row r="256" spans="1:6" x14ac:dyDescent="0.25">
      <c r="A256" s="86" t="s">
        <v>323</v>
      </c>
      <c r="B256" s="111" t="s">
        <v>301</v>
      </c>
      <c r="C256" s="9" t="s">
        <v>69</v>
      </c>
      <c r="D256" s="113">
        <v>2</v>
      </c>
      <c r="E256" s="1">
        <v>0</v>
      </c>
      <c r="F256" s="63">
        <f t="shared" ref="F256" si="13">D256*E256</f>
        <v>0</v>
      </c>
    </row>
    <row r="257" spans="1:6" x14ac:dyDescent="0.25">
      <c r="A257" s="86"/>
      <c r="B257" s="114"/>
      <c r="C257" s="9"/>
      <c r="D257" s="113"/>
      <c r="E257" s="1"/>
      <c r="F257" s="63"/>
    </row>
    <row r="258" spans="1:6" ht="26.25" x14ac:dyDescent="0.25">
      <c r="A258" s="86" t="s">
        <v>324</v>
      </c>
      <c r="B258" s="114" t="s">
        <v>297</v>
      </c>
      <c r="C258" s="9" t="s">
        <v>69</v>
      </c>
      <c r="D258" s="113">
        <v>6</v>
      </c>
      <c r="E258" s="1">
        <v>0</v>
      </c>
      <c r="F258" s="63">
        <f>D258*E258</f>
        <v>0</v>
      </c>
    </row>
    <row r="259" spans="1:6" x14ac:dyDescent="0.25">
      <c r="A259" s="86"/>
      <c r="B259" s="114"/>
      <c r="C259" s="9"/>
      <c r="D259" s="113"/>
      <c r="E259" s="1"/>
      <c r="F259" s="63"/>
    </row>
    <row r="260" spans="1:6" ht="26.25" x14ac:dyDescent="0.25">
      <c r="A260" s="86" t="s">
        <v>325</v>
      </c>
      <c r="B260" s="114" t="s">
        <v>298</v>
      </c>
      <c r="C260" s="9" t="s">
        <v>69</v>
      </c>
      <c r="D260" s="113">
        <v>2</v>
      </c>
      <c r="E260" s="1">
        <v>0</v>
      </c>
      <c r="F260" s="63">
        <f>D260*E260</f>
        <v>0</v>
      </c>
    </row>
    <row r="261" spans="1:6" x14ac:dyDescent="0.25">
      <c r="A261" s="86"/>
      <c r="B261" s="114"/>
      <c r="C261" s="9"/>
      <c r="D261" s="113"/>
      <c r="E261" s="1"/>
      <c r="F261" s="63"/>
    </row>
    <row r="262" spans="1:6" ht="26.25" x14ac:dyDescent="0.25">
      <c r="A262" s="86" t="s">
        <v>326</v>
      </c>
      <c r="B262" s="114" t="s">
        <v>299</v>
      </c>
      <c r="C262" s="9" t="s">
        <v>69</v>
      </c>
      <c r="D262" s="113">
        <v>3</v>
      </c>
      <c r="E262" s="1">
        <v>0</v>
      </c>
      <c r="F262" s="63">
        <f>D262*E262</f>
        <v>0</v>
      </c>
    </row>
    <row r="263" spans="1:6" x14ac:dyDescent="0.25">
      <c r="A263" s="86"/>
      <c r="B263" s="114"/>
      <c r="C263" s="9"/>
      <c r="D263" s="113"/>
      <c r="E263" s="1"/>
      <c r="F263" s="63"/>
    </row>
    <row r="264" spans="1:6" ht="26.25" x14ac:dyDescent="0.25">
      <c r="A264" s="86" t="s">
        <v>327</v>
      </c>
      <c r="B264" s="114" t="s">
        <v>264</v>
      </c>
      <c r="C264" s="9" t="s">
        <v>69</v>
      </c>
      <c r="D264" s="113">
        <v>2</v>
      </c>
      <c r="E264" s="1">
        <v>0</v>
      </c>
      <c r="F264" s="63">
        <f>D264*E264</f>
        <v>0</v>
      </c>
    </row>
    <row r="265" spans="1:6" x14ac:dyDescent="0.25">
      <c r="A265" s="86"/>
      <c r="B265" s="114"/>
      <c r="C265" s="9"/>
      <c r="D265" s="113"/>
      <c r="E265" s="1"/>
      <c r="F265" s="63"/>
    </row>
    <row r="266" spans="1:6" x14ac:dyDescent="0.25">
      <c r="A266" s="86" t="s">
        <v>328</v>
      </c>
      <c r="B266" s="114" t="s">
        <v>292</v>
      </c>
      <c r="C266" s="9" t="s">
        <v>69</v>
      </c>
      <c r="D266" s="113">
        <v>1</v>
      </c>
      <c r="E266" s="1">
        <v>0</v>
      </c>
      <c r="F266" s="63">
        <f t="shared" ref="F266" si="14">D266*E266</f>
        <v>0</v>
      </c>
    </row>
    <row r="267" spans="1:6" x14ac:dyDescent="0.25">
      <c r="A267" s="86"/>
      <c r="B267" s="114"/>
      <c r="C267" s="9"/>
      <c r="D267" s="113"/>
      <c r="E267" s="1"/>
      <c r="F267" s="63"/>
    </row>
    <row r="268" spans="1:6" ht="26.25" x14ac:dyDescent="0.25">
      <c r="A268" s="86" t="s">
        <v>329</v>
      </c>
      <c r="B268" s="114" t="s">
        <v>293</v>
      </c>
      <c r="C268" s="9" t="s">
        <v>69</v>
      </c>
      <c r="D268" s="113">
        <v>1</v>
      </c>
      <c r="E268" s="1">
        <v>0</v>
      </c>
      <c r="F268" s="63">
        <f t="shared" ref="F268" si="15">D268*E268</f>
        <v>0</v>
      </c>
    </row>
    <row r="269" spans="1:6" x14ac:dyDescent="0.25">
      <c r="A269" s="86"/>
      <c r="B269" s="114"/>
      <c r="C269" s="9"/>
      <c r="D269" s="113"/>
      <c r="E269" s="1"/>
      <c r="F269" s="63"/>
    </row>
    <row r="270" spans="1:6" ht="26.25" x14ac:dyDescent="0.25">
      <c r="A270" s="86" t="s">
        <v>330</v>
      </c>
      <c r="B270" s="114" t="s">
        <v>294</v>
      </c>
      <c r="C270" s="9" t="s">
        <v>69</v>
      </c>
      <c r="D270" s="113">
        <v>6</v>
      </c>
      <c r="E270" s="1">
        <v>0</v>
      </c>
      <c r="F270" s="63">
        <f t="shared" ref="F270" si="16">D270*E270</f>
        <v>0</v>
      </c>
    </row>
    <row r="271" spans="1:6" x14ac:dyDescent="0.25">
      <c r="A271" s="86"/>
      <c r="B271" s="114"/>
      <c r="C271" s="9"/>
      <c r="D271" s="113"/>
      <c r="E271" s="1"/>
      <c r="F271" s="63"/>
    </row>
    <row r="272" spans="1:6" ht="26.25" x14ac:dyDescent="0.25">
      <c r="A272" s="86" t="s">
        <v>331</v>
      </c>
      <c r="B272" s="114" t="s">
        <v>295</v>
      </c>
      <c r="C272" s="9" t="s">
        <v>69</v>
      </c>
      <c r="D272" s="113">
        <v>2</v>
      </c>
      <c r="E272" s="1">
        <v>0</v>
      </c>
      <c r="F272" s="63">
        <f t="shared" ref="F272" si="17">D272*E272</f>
        <v>0</v>
      </c>
    </row>
    <row r="273" spans="1:6" x14ac:dyDescent="0.25">
      <c r="A273" s="86"/>
      <c r="B273" s="114"/>
      <c r="C273" s="9"/>
      <c r="D273" s="113"/>
      <c r="E273" s="1"/>
      <c r="F273" s="63"/>
    </row>
    <row r="274" spans="1:6" ht="26.25" x14ac:dyDescent="0.25">
      <c r="A274" s="86" t="s">
        <v>100</v>
      </c>
      <c r="B274" s="114" t="s">
        <v>296</v>
      </c>
      <c r="C274" s="9" t="s">
        <v>69</v>
      </c>
      <c r="D274" s="113">
        <v>3</v>
      </c>
      <c r="E274" s="1">
        <v>0</v>
      </c>
      <c r="F274" s="63">
        <f t="shared" ref="F274" si="18">D274*E274</f>
        <v>0</v>
      </c>
    </row>
    <row r="275" spans="1:6" x14ac:dyDescent="0.25">
      <c r="A275" s="86"/>
      <c r="B275" s="114"/>
      <c r="C275" s="9"/>
      <c r="D275" s="113"/>
      <c r="E275" s="1"/>
      <c r="F275" s="63"/>
    </row>
    <row r="276" spans="1:6" ht="26.25" x14ac:dyDescent="0.25">
      <c r="A276" s="86" t="s">
        <v>332</v>
      </c>
      <c r="B276" s="114" t="s">
        <v>302</v>
      </c>
      <c r="C276" s="9" t="s">
        <v>69</v>
      </c>
      <c r="D276" s="113">
        <v>2</v>
      </c>
      <c r="E276" s="1">
        <v>0</v>
      </c>
      <c r="F276" s="63">
        <f t="shared" ref="F276" si="19">D276*E276</f>
        <v>0</v>
      </c>
    </row>
    <row r="277" spans="1:6" x14ac:dyDescent="0.25">
      <c r="A277" s="86"/>
      <c r="B277" s="114"/>
      <c r="C277" s="9"/>
      <c r="D277" s="113"/>
      <c r="E277" s="1"/>
      <c r="F277" s="63"/>
    </row>
    <row r="278" spans="1:6" ht="26.25" x14ac:dyDescent="0.25">
      <c r="A278" s="86" t="s">
        <v>333</v>
      </c>
      <c r="B278" s="114" t="s">
        <v>303</v>
      </c>
      <c r="C278" s="9" t="s">
        <v>69</v>
      </c>
      <c r="D278" s="113">
        <v>4</v>
      </c>
      <c r="E278" s="1">
        <v>0</v>
      </c>
      <c r="F278" s="63">
        <f t="shared" ref="F278" si="20">D278*E278</f>
        <v>0</v>
      </c>
    </row>
    <row r="279" spans="1:6" x14ac:dyDescent="0.25">
      <c r="A279" s="86"/>
      <c r="B279" s="114"/>
      <c r="C279" s="9"/>
      <c r="D279" s="113"/>
      <c r="E279" s="1"/>
      <c r="F279" s="63"/>
    </row>
    <row r="280" spans="1:6" ht="26.25" x14ac:dyDescent="0.25">
      <c r="A280" s="86" t="s">
        <v>101</v>
      </c>
      <c r="B280" s="114" t="s">
        <v>389</v>
      </c>
      <c r="C280" s="9" t="s">
        <v>69</v>
      </c>
      <c r="D280" s="113">
        <v>1</v>
      </c>
      <c r="E280" s="1">
        <v>0</v>
      </c>
      <c r="F280" s="63">
        <f t="shared" ref="F280" si="21">D280*E280</f>
        <v>0</v>
      </c>
    </row>
    <row r="281" spans="1:6" x14ac:dyDescent="0.25">
      <c r="A281" s="86"/>
      <c r="B281" s="114"/>
      <c r="C281" s="9"/>
      <c r="D281" s="113"/>
      <c r="E281" s="1"/>
      <c r="F281" s="63"/>
    </row>
    <row r="282" spans="1:6" ht="26.25" x14ac:dyDescent="0.25">
      <c r="A282" s="86" t="s">
        <v>334</v>
      </c>
      <c r="B282" s="114" t="s">
        <v>390</v>
      </c>
      <c r="C282" s="9" t="s">
        <v>69</v>
      </c>
      <c r="D282" s="113">
        <v>1</v>
      </c>
      <c r="E282" s="1">
        <v>0</v>
      </c>
      <c r="F282" s="63">
        <f t="shared" ref="F282" si="22">D282*E282</f>
        <v>0</v>
      </c>
    </row>
    <row r="283" spans="1:6" x14ac:dyDescent="0.25">
      <c r="A283" s="86"/>
      <c r="B283" s="114"/>
      <c r="C283" s="9"/>
      <c r="D283" s="113"/>
      <c r="E283" s="1"/>
      <c r="F283" s="63"/>
    </row>
    <row r="284" spans="1:6" ht="26.25" x14ac:dyDescent="0.25">
      <c r="A284" s="86" t="s">
        <v>335</v>
      </c>
      <c r="B284" s="114" t="s">
        <v>393</v>
      </c>
      <c r="C284" s="9" t="s">
        <v>69</v>
      </c>
      <c r="D284" s="113">
        <v>1</v>
      </c>
      <c r="E284" s="1">
        <v>0</v>
      </c>
      <c r="F284" s="63">
        <f t="shared" ref="F284" si="23">D284*E284</f>
        <v>0</v>
      </c>
    </row>
    <row r="285" spans="1:6" x14ac:dyDescent="0.25">
      <c r="A285" s="86"/>
      <c r="B285" s="114"/>
      <c r="C285" s="9"/>
      <c r="D285" s="113"/>
      <c r="E285" s="1"/>
      <c r="F285" s="63"/>
    </row>
    <row r="286" spans="1:6" x14ac:dyDescent="0.25">
      <c r="A286" s="86" t="s">
        <v>336</v>
      </c>
      <c r="B286" s="114" t="s">
        <v>391</v>
      </c>
      <c r="C286" s="9" t="s">
        <v>69</v>
      </c>
      <c r="D286" s="113">
        <v>1</v>
      </c>
      <c r="E286" s="1">
        <v>0</v>
      </c>
      <c r="F286" s="63">
        <f t="shared" ref="F286" si="24">D286*E286</f>
        <v>0</v>
      </c>
    </row>
    <row r="287" spans="1:6" x14ac:dyDescent="0.25">
      <c r="A287" s="86"/>
      <c r="B287" s="114"/>
      <c r="C287" s="9"/>
      <c r="D287" s="113"/>
      <c r="E287" s="1"/>
      <c r="F287" s="63"/>
    </row>
    <row r="288" spans="1:6" x14ac:dyDescent="0.25">
      <c r="A288" s="86" t="s">
        <v>337</v>
      </c>
      <c r="B288" s="114" t="s">
        <v>392</v>
      </c>
      <c r="C288" s="9" t="s">
        <v>69</v>
      </c>
      <c r="D288" s="113">
        <v>1</v>
      </c>
      <c r="E288" s="1">
        <v>0</v>
      </c>
      <c r="F288" s="63">
        <f t="shared" ref="F288" si="25">D288*E288</f>
        <v>0</v>
      </c>
    </row>
    <row r="289" spans="1:6" x14ac:dyDescent="0.25">
      <c r="A289" s="86"/>
      <c r="B289" s="114"/>
      <c r="C289" s="9"/>
      <c r="D289" s="113"/>
      <c r="E289" s="1"/>
      <c r="F289" s="63"/>
    </row>
    <row r="290" spans="1:6" x14ac:dyDescent="0.25">
      <c r="A290" s="86" t="s">
        <v>338</v>
      </c>
      <c r="B290" s="114" t="s">
        <v>304</v>
      </c>
      <c r="C290" s="9" t="s">
        <v>69</v>
      </c>
      <c r="D290" s="113">
        <v>1</v>
      </c>
      <c r="E290" s="1">
        <v>0</v>
      </c>
      <c r="F290" s="63">
        <f t="shared" ref="F290" si="26">D290*E290</f>
        <v>0</v>
      </c>
    </row>
    <row r="291" spans="1:6" x14ac:dyDescent="0.25">
      <c r="A291" s="86"/>
      <c r="B291" s="114"/>
      <c r="C291" s="9"/>
      <c r="D291" s="113"/>
      <c r="E291" s="1"/>
      <c r="F291" s="63"/>
    </row>
    <row r="292" spans="1:6" x14ac:dyDescent="0.25">
      <c r="A292" s="86" t="s">
        <v>103</v>
      </c>
      <c r="B292" s="114" t="s">
        <v>265</v>
      </c>
      <c r="C292" s="9" t="s">
        <v>69</v>
      </c>
      <c r="D292" s="113">
        <v>1</v>
      </c>
      <c r="E292" s="1">
        <v>0</v>
      </c>
      <c r="F292" s="63">
        <f t="shared" ref="F292" si="27">D292*E292</f>
        <v>0</v>
      </c>
    </row>
    <row r="293" spans="1:6" x14ac:dyDescent="0.25">
      <c r="A293" s="86"/>
      <c r="B293" s="114"/>
      <c r="C293" s="9"/>
      <c r="D293" s="113"/>
      <c r="E293" s="1"/>
      <c r="F293" s="63"/>
    </row>
    <row r="294" spans="1:6" x14ac:dyDescent="0.25">
      <c r="A294" s="86" t="s">
        <v>339</v>
      </c>
      <c r="B294" s="114" t="s">
        <v>305</v>
      </c>
      <c r="C294" s="9" t="s">
        <v>69</v>
      </c>
      <c r="D294" s="113">
        <v>1</v>
      </c>
      <c r="E294" s="1">
        <v>0</v>
      </c>
      <c r="F294" s="63">
        <f t="shared" ref="F294" si="28">D294*E294</f>
        <v>0</v>
      </c>
    </row>
    <row r="295" spans="1:6" x14ac:dyDescent="0.25">
      <c r="A295" s="86"/>
      <c r="B295" s="114"/>
      <c r="C295" s="9"/>
      <c r="D295" s="113"/>
      <c r="E295" s="1"/>
      <c r="F295" s="63"/>
    </row>
    <row r="296" spans="1:6" x14ac:dyDescent="0.25">
      <c r="A296" s="86" t="s">
        <v>340</v>
      </c>
      <c r="B296" s="114" t="s">
        <v>306</v>
      </c>
      <c r="C296" s="9" t="s">
        <v>69</v>
      </c>
      <c r="D296" s="113">
        <v>1</v>
      </c>
      <c r="E296" s="1">
        <v>0</v>
      </c>
      <c r="F296" s="63">
        <f t="shared" ref="F296" si="29">D296*E296</f>
        <v>0</v>
      </c>
    </row>
    <row r="297" spans="1:6" x14ac:dyDescent="0.25">
      <c r="A297" s="86"/>
      <c r="B297" s="114"/>
      <c r="C297" s="9"/>
      <c r="D297" s="113"/>
      <c r="E297" s="1"/>
      <c r="F297" s="63"/>
    </row>
    <row r="298" spans="1:6" x14ac:dyDescent="0.25">
      <c r="A298" s="86" t="s">
        <v>341</v>
      </c>
      <c r="B298" s="114" t="s">
        <v>307</v>
      </c>
      <c r="C298" s="9" t="s">
        <v>69</v>
      </c>
      <c r="D298" s="113">
        <v>1</v>
      </c>
      <c r="E298" s="1">
        <v>0</v>
      </c>
      <c r="F298" s="63">
        <f t="shared" ref="F298" si="30">D298*E298</f>
        <v>0</v>
      </c>
    </row>
    <row r="299" spans="1:6" x14ac:dyDescent="0.25">
      <c r="A299" s="86"/>
      <c r="B299" s="114"/>
      <c r="C299" s="9"/>
      <c r="D299" s="113"/>
      <c r="E299" s="1"/>
      <c r="F299" s="63"/>
    </row>
    <row r="300" spans="1:6" x14ac:dyDescent="0.25">
      <c r="A300" s="86" t="s">
        <v>342</v>
      </c>
      <c r="B300" s="114" t="s">
        <v>266</v>
      </c>
      <c r="C300" s="9" t="s">
        <v>69</v>
      </c>
      <c r="D300" s="113">
        <v>6</v>
      </c>
      <c r="E300" s="1">
        <v>0</v>
      </c>
      <c r="F300" s="63">
        <f t="shared" ref="F300" si="31">D300*E300</f>
        <v>0</v>
      </c>
    </row>
    <row r="301" spans="1:6" x14ac:dyDescent="0.25">
      <c r="A301" s="86"/>
      <c r="B301" s="114"/>
      <c r="C301" s="9"/>
      <c r="D301" s="113"/>
      <c r="E301" s="1"/>
      <c r="F301" s="63"/>
    </row>
    <row r="302" spans="1:6" x14ac:dyDescent="0.25">
      <c r="A302" s="86" t="s">
        <v>343</v>
      </c>
      <c r="B302" s="114" t="s">
        <v>267</v>
      </c>
      <c r="C302" s="9" t="s">
        <v>69</v>
      </c>
      <c r="D302" s="113">
        <v>3</v>
      </c>
      <c r="E302" s="1">
        <v>0</v>
      </c>
      <c r="F302" s="63">
        <f t="shared" ref="F302" si="32">D302*E302</f>
        <v>0</v>
      </c>
    </row>
    <row r="303" spans="1:6" x14ac:dyDescent="0.25">
      <c r="A303" s="86"/>
      <c r="B303" s="114"/>
      <c r="C303" s="9"/>
      <c r="D303" s="113"/>
      <c r="E303" s="1"/>
      <c r="F303" s="63"/>
    </row>
    <row r="304" spans="1:6" x14ac:dyDescent="0.25">
      <c r="A304" s="86" t="s">
        <v>344</v>
      </c>
      <c r="B304" s="114" t="s">
        <v>268</v>
      </c>
      <c r="C304" s="9" t="s">
        <v>69</v>
      </c>
      <c r="D304" s="113">
        <v>2</v>
      </c>
      <c r="E304" s="1">
        <v>0</v>
      </c>
      <c r="F304" s="63">
        <f t="shared" ref="F304" si="33">D304*E304</f>
        <v>0</v>
      </c>
    </row>
    <row r="305" spans="1:6" x14ac:dyDescent="0.25">
      <c r="A305" s="86"/>
      <c r="B305" s="114"/>
      <c r="C305" s="9"/>
      <c r="D305" s="113"/>
      <c r="E305" s="1"/>
      <c r="F305" s="63"/>
    </row>
    <row r="306" spans="1:6" x14ac:dyDescent="0.25">
      <c r="A306" s="86" t="s">
        <v>345</v>
      </c>
      <c r="B306" s="114" t="s">
        <v>269</v>
      </c>
      <c r="C306" s="9" t="s">
        <v>69</v>
      </c>
      <c r="D306" s="113">
        <v>5</v>
      </c>
      <c r="E306" s="1">
        <v>0</v>
      </c>
      <c r="F306" s="63">
        <f t="shared" ref="F306" si="34">D306*E306</f>
        <v>0</v>
      </c>
    </row>
    <row r="307" spans="1:6" x14ac:dyDescent="0.25">
      <c r="A307" s="86"/>
      <c r="B307" s="114"/>
      <c r="C307" s="9"/>
      <c r="D307" s="113"/>
      <c r="E307" s="1"/>
      <c r="F307" s="63"/>
    </row>
    <row r="308" spans="1:6" x14ac:dyDescent="0.25">
      <c r="A308" s="86" t="s">
        <v>346</v>
      </c>
      <c r="B308" s="114" t="s">
        <v>270</v>
      </c>
      <c r="C308" s="9" t="s">
        <v>69</v>
      </c>
      <c r="D308" s="113">
        <v>1</v>
      </c>
      <c r="E308" s="1">
        <v>0</v>
      </c>
      <c r="F308" s="63">
        <f t="shared" ref="F308" si="35">D308*E308</f>
        <v>0</v>
      </c>
    </row>
    <row r="309" spans="1:6" x14ac:dyDescent="0.25">
      <c r="A309" s="86"/>
      <c r="B309" s="114"/>
      <c r="C309" s="9"/>
      <c r="D309" s="113"/>
      <c r="E309" s="1"/>
      <c r="F309" s="63"/>
    </row>
    <row r="310" spans="1:6" x14ac:dyDescent="0.25">
      <c r="A310" s="86" t="s">
        <v>347</v>
      </c>
      <c r="B310" s="114" t="s">
        <v>271</v>
      </c>
      <c r="C310" s="9" t="s">
        <v>69</v>
      </c>
      <c r="D310" s="113">
        <v>1</v>
      </c>
      <c r="E310" s="1">
        <v>0</v>
      </c>
      <c r="F310" s="63">
        <f t="shared" ref="F310" si="36">D310*E310</f>
        <v>0</v>
      </c>
    </row>
    <row r="311" spans="1:6" x14ac:dyDescent="0.25">
      <c r="A311" s="86"/>
      <c r="B311" s="114"/>
      <c r="C311" s="9"/>
      <c r="D311" s="113"/>
      <c r="E311" s="1"/>
      <c r="F311" s="63"/>
    </row>
    <row r="312" spans="1:6" x14ac:dyDescent="0.25">
      <c r="A312" s="86" t="s">
        <v>348</v>
      </c>
      <c r="B312" s="114" t="s">
        <v>272</v>
      </c>
      <c r="C312" s="9" t="s">
        <v>69</v>
      </c>
      <c r="D312" s="113">
        <v>3</v>
      </c>
      <c r="E312" s="1">
        <v>0</v>
      </c>
      <c r="F312" s="63">
        <f t="shared" ref="F312" si="37">D312*E312</f>
        <v>0</v>
      </c>
    </row>
    <row r="313" spans="1:6" x14ac:dyDescent="0.25">
      <c r="A313" s="86"/>
      <c r="B313" s="114"/>
      <c r="C313" s="9"/>
      <c r="D313" s="113"/>
      <c r="E313" s="1"/>
      <c r="F313" s="63"/>
    </row>
    <row r="314" spans="1:6" x14ac:dyDescent="0.25">
      <c r="A314" s="86" t="s">
        <v>349</v>
      </c>
      <c r="B314" s="114" t="s">
        <v>273</v>
      </c>
      <c r="C314" s="9" t="s">
        <v>69</v>
      </c>
      <c r="D314" s="113">
        <v>2</v>
      </c>
      <c r="E314" s="1">
        <v>0</v>
      </c>
      <c r="F314" s="63">
        <f t="shared" ref="F314" si="38">D314*E314</f>
        <v>0</v>
      </c>
    </row>
    <row r="315" spans="1:6" x14ac:dyDescent="0.25">
      <c r="A315" s="86"/>
      <c r="B315" s="114"/>
      <c r="C315" s="9"/>
      <c r="D315" s="113"/>
      <c r="E315" s="1"/>
      <c r="F315" s="63"/>
    </row>
    <row r="316" spans="1:6" x14ac:dyDescent="0.25">
      <c r="A316" s="86" t="s">
        <v>350</v>
      </c>
      <c r="B316" s="114" t="s">
        <v>274</v>
      </c>
      <c r="C316" s="9" t="s">
        <v>69</v>
      </c>
      <c r="D316" s="113">
        <v>2</v>
      </c>
      <c r="E316" s="1">
        <v>0</v>
      </c>
      <c r="F316" s="63">
        <f t="shared" ref="F316" si="39">D316*E316</f>
        <v>0</v>
      </c>
    </row>
    <row r="317" spans="1:6" x14ac:dyDescent="0.25">
      <c r="A317" s="86"/>
      <c r="B317" s="114"/>
      <c r="C317" s="9"/>
      <c r="D317" s="113"/>
      <c r="E317" s="1"/>
      <c r="F317" s="63"/>
    </row>
    <row r="318" spans="1:6" x14ac:dyDescent="0.25">
      <c r="A318" s="86" t="s">
        <v>351</v>
      </c>
      <c r="B318" s="114" t="s">
        <v>275</v>
      </c>
      <c r="C318" s="9" t="s">
        <v>69</v>
      </c>
      <c r="D318" s="113">
        <v>1</v>
      </c>
      <c r="E318" s="1">
        <v>0</v>
      </c>
      <c r="F318" s="63">
        <f t="shared" ref="F318" si="40">D318*E318</f>
        <v>0</v>
      </c>
    </row>
    <row r="319" spans="1:6" x14ac:dyDescent="0.25">
      <c r="A319" s="86"/>
      <c r="B319" s="114"/>
      <c r="C319" s="9"/>
      <c r="D319" s="113"/>
      <c r="E319" s="1"/>
      <c r="F319" s="63"/>
    </row>
    <row r="320" spans="1:6" x14ac:dyDescent="0.25">
      <c r="A320" s="86" t="s">
        <v>352</v>
      </c>
      <c r="B320" s="114" t="s">
        <v>276</v>
      </c>
      <c r="C320" s="9" t="s">
        <v>69</v>
      </c>
      <c r="D320" s="113">
        <v>2</v>
      </c>
      <c r="E320" s="1">
        <v>0</v>
      </c>
      <c r="F320" s="63">
        <f t="shared" ref="F320" si="41">D320*E320</f>
        <v>0</v>
      </c>
    </row>
    <row r="321" spans="1:6" x14ac:dyDescent="0.25">
      <c r="A321" s="86"/>
      <c r="B321" s="114"/>
      <c r="C321" s="9"/>
      <c r="D321" s="113"/>
      <c r="E321" s="1"/>
      <c r="F321" s="63"/>
    </row>
    <row r="322" spans="1:6" x14ac:dyDescent="0.25">
      <c r="A322" s="86" t="s">
        <v>353</v>
      </c>
      <c r="B322" s="114" t="s">
        <v>277</v>
      </c>
      <c r="C322" s="9" t="s">
        <v>69</v>
      </c>
      <c r="D322" s="113">
        <v>1</v>
      </c>
      <c r="E322" s="1">
        <v>0</v>
      </c>
      <c r="F322" s="63">
        <f t="shared" ref="F322" si="42">D322*E322</f>
        <v>0</v>
      </c>
    </row>
    <row r="323" spans="1:6" x14ac:dyDescent="0.25">
      <c r="A323" s="86"/>
      <c r="B323" s="114"/>
      <c r="C323" s="9"/>
      <c r="D323" s="113"/>
      <c r="E323" s="1"/>
      <c r="F323" s="63"/>
    </row>
    <row r="324" spans="1:6" x14ac:dyDescent="0.25">
      <c r="A324" s="86" t="s">
        <v>354</v>
      </c>
      <c r="B324" s="114" t="s">
        <v>278</v>
      </c>
      <c r="C324" s="9" t="s">
        <v>69</v>
      </c>
      <c r="D324" s="113">
        <v>3</v>
      </c>
      <c r="E324" s="1">
        <v>0</v>
      </c>
      <c r="F324" s="63">
        <f t="shared" ref="F324" si="43">D324*E324</f>
        <v>0</v>
      </c>
    </row>
    <row r="325" spans="1:6" x14ac:dyDescent="0.25">
      <c r="A325" s="86"/>
      <c r="B325" s="114"/>
      <c r="C325" s="9"/>
      <c r="D325" s="113"/>
      <c r="E325" s="1"/>
      <c r="F325" s="63"/>
    </row>
    <row r="326" spans="1:6" x14ac:dyDescent="0.25">
      <c r="A326" s="86" t="s">
        <v>355</v>
      </c>
      <c r="B326" s="114" t="s">
        <v>279</v>
      </c>
      <c r="C326" s="9" t="s">
        <v>69</v>
      </c>
      <c r="D326" s="113">
        <v>1</v>
      </c>
      <c r="E326" s="1">
        <v>0</v>
      </c>
      <c r="F326" s="63">
        <f t="shared" ref="F326" si="44">D326*E326</f>
        <v>0</v>
      </c>
    </row>
    <row r="327" spans="1:6" x14ac:dyDescent="0.25">
      <c r="A327" s="86"/>
      <c r="B327" s="114"/>
      <c r="C327" s="9"/>
      <c r="D327" s="113"/>
      <c r="E327" s="1"/>
      <c r="F327" s="63"/>
    </row>
    <row r="328" spans="1:6" x14ac:dyDescent="0.25">
      <c r="A328" s="86" t="s">
        <v>356</v>
      </c>
      <c r="B328" s="114" t="s">
        <v>280</v>
      </c>
      <c r="C328" s="9" t="s">
        <v>69</v>
      </c>
      <c r="D328" s="113">
        <v>4</v>
      </c>
      <c r="E328" s="1">
        <v>0</v>
      </c>
      <c r="F328" s="63">
        <f t="shared" ref="F328" si="45">D328*E328</f>
        <v>0</v>
      </c>
    </row>
    <row r="329" spans="1:6" x14ac:dyDescent="0.25">
      <c r="A329" s="86"/>
      <c r="B329" s="114"/>
      <c r="C329" s="9"/>
      <c r="D329" s="113"/>
      <c r="E329" s="1"/>
      <c r="F329" s="63"/>
    </row>
    <row r="330" spans="1:6" x14ac:dyDescent="0.25">
      <c r="A330" s="86" t="s">
        <v>357</v>
      </c>
      <c r="B330" s="114" t="s">
        <v>281</v>
      </c>
      <c r="C330" s="9" t="s">
        <v>69</v>
      </c>
      <c r="D330" s="113">
        <v>1</v>
      </c>
      <c r="E330" s="1">
        <v>0</v>
      </c>
      <c r="F330" s="63">
        <f t="shared" ref="F330" si="46">D330*E330</f>
        <v>0</v>
      </c>
    </row>
    <row r="331" spans="1:6" x14ac:dyDescent="0.25">
      <c r="A331" s="86"/>
      <c r="B331" s="114"/>
      <c r="C331" s="9"/>
      <c r="D331" s="113"/>
      <c r="E331" s="1"/>
      <c r="F331" s="63"/>
    </row>
    <row r="332" spans="1:6" x14ac:dyDescent="0.25">
      <c r="A332" s="86" t="s">
        <v>358</v>
      </c>
      <c r="B332" s="114" t="s">
        <v>282</v>
      </c>
      <c r="C332" s="9" t="s">
        <v>69</v>
      </c>
      <c r="D332" s="113">
        <v>1</v>
      </c>
      <c r="E332" s="1">
        <v>0</v>
      </c>
      <c r="F332" s="63">
        <f t="shared" ref="F332" si="47">D332*E332</f>
        <v>0</v>
      </c>
    </row>
    <row r="333" spans="1:6" x14ac:dyDescent="0.25">
      <c r="A333" s="86"/>
      <c r="B333" s="114"/>
      <c r="C333" s="9"/>
      <c r="D333" s="113"/>
      <c r="E333" s="1"/>
      <c r="F333" s="63"/>
    </row>
    <row r="334" spans="1:6" x14ac:dyDescent="0.25">
      <c r="A334" s="86" t="s">
        <v>359</v>
      </c>
      <c r="B334" s="114" t="s">
        <v>283</v>
      </c>
      <c r="C334" s="9" t="s">
        <v>69</v>
      </c>
      <c r="D334" s="113">
        <v>1</v>
      </c>
      <c r="E334" s="1">
        <v>0</v>
      </c>
      <c r="F334" s="63">
        <f t="shared" ref="F334" si="48">D334*E334</f>
        <v>0</v>
      </c>
    </row>
    <row r="335" spans="1:6" x14ac:dyDescent="0.25">
      <c r="A335" s="86"/>
      <c r="B335" s="114"/>
      <c r="C335" s="9"/>
      <c r="D335" s="113"/>
      <c r="E335" s="1"/>
      <c r="F335" s="63"/>
    </row>
    <row r="336" spans="1:6" x14ac:dyDescent="0.25">
      <c r="A336" s="86" t="s">
        <v>360</v>
      </c>
      <c r="B336" s="114" t="s">
        <v>284</v>
      </c>
      <c r="C336" s="9" t="s">
        <v>69</v>
      </c>
      <c r="D336" s="113">
        <v>1</v>
      </c>
      <c r="E336" s="1">
        <v>0</v>
      </c>
      <c r="F336" s="63">
        <f t="shared" ref="F336" si="49">D336*E336</f>
        <v>0</v>
      </c>
    </row>
    <row r="337" spans="1:6" x14ac:dyDescent="0.25">
      <c r="A337" s="86"/>
      <c r="B337" s="114"/>
      <c r="C337" s="9"/>
      <c r="D337" s="113"/>
      <c r="E337" s="1"/>
      <c r="F337" s="63"/>
    </row>
    <row r="338" spans="1:6" x14ac:dyDescent="0.25">
      <c r="A338" s="86" t="s">
        <v>361</v>
      </c>
      <c r="B338" s="114" t="s">
        <v>285</v>
      </c>
      <c r="C338" s="9" t="s">
        <v>69</v>
      </c>
      <c r="D338" s="113">
        <v>6</v>
      </c>
      <c r="E338" s="1">
        <v>0</v>
      </c>
      <c r="F338" s="63">
        <f t="shared" ref="F338" si="50">D338*E338</f>
        <v>0</v>
      </c>
    </row>
    <row r="339" spans="1:6" x14ac:dyDescent="0.25">
      <c r="A339" s="86"/>
      <c r="B339" s="114"/>
      <c r="C339" s="9"/>
      <c r="D339" s="113"/>
      <c r="E339" s="1"/>
      <c r="F339" s="63"/>
    </row>
    <row r="340" spans="1:6" x14ac:dyDescent="0.25">
      <c r="A340" s="86" t="s">
        <v>362</v>
      </c>
      <c r="B340" s="114" t="s">
        <v>286</v>
      </c>
      <c r="C340" s="9" t="s">
        <v>69</v>
      </c>
      <c r="D340" s="113">
        <v>17</v>
      </c>
      <c r="E340" s="1">
        <v>0</v>
      </c>
      <c r="F340" s="63">
        <f t="shared" ref="F340" si="51">D340*E340</f>
        <v>0</v>
      </c>
    </row>
    <row r="341" spans="1:6" x14ac:dyDescent="0.25">
      <c r="A341" s="86"/>
      <c r="B341" s="114"/>
      <c r="C341" s="9"/>
      <c r="D341" s="113"/>
      <c r="E341" s="1"/>
      <c r="F341" s="63"/>
    </row>
    <row r="342" spans="1:6" x14ac:dyDescent="0.25">
      <c r="A342" s="86" t="s">
        <v>363</v>
      </c>
      <c r="B342" s="114" t="s">
        <v>287</v>
      </c>
      <c r="C342" s="9" t="s">
        <v>69</v>
      </c>
      <c r="D342" s="113">
        <v>4</v>
      </c>
      <c r="E342" s="1">
        <v>0</v>
      </c>
      <c r="F342" s="63">
        <f t="shared" ref="F342" si="52">D342*E342</f>
        <v>0</v>
      </c>
    </row>
    <row r="343" spans="1:6" x14ac:dyDescent="0.25">
      <c r="A343" s="86"/>
      <c r="B343" s="114"/>
      <c r="C343" s="9"/>
      <c r="D343" s="113"/>
      <c r="E343" s="1"/>
      <c r="F343" s="63"/>
    </row>
    <row r="344" spans="1:6" x14ac:dyDescent="0.25">
      <c r="A344" s="86" t="s">
        <v>364</v>
      </c>
      <c r="B344" s="114" t="s">
        <v>288</v>
      </c>
      <c r="C344" s="9" t="s">
        <v>69</v>
      </c>
      <c r="D344" s="113">
        <v>4</v>
      </c>
      <c r="E344" s="1">
        <v>0</v>
      </c>
      <c r="F344" s="63">
        <f t="shared" ref="F344" si="53">D344*E344</f>
        <v>0</v>
      </c>
    </row>
    <row r="345" spans="1:6" x14ac:dyDescent="0.25">
      <c r="A345" s="86"/>
      <c r="B345" s="114"/>
      <c r="C345" s="9"/>
      <c r="D345" s="113"/>
      <c r="E345" s="1"/>
      <c r="F345" s="63"/>
    </row>
    <row r="346" spans="1:6" x14ac:dyDescent="0.25">
      <c r="A346" s="86" t="s">
        <v>365</v>
      </c>
      <c r="B346" s="114" t="s">
        <v>289</v>
      </c>
      <c r="C346" s="9" t="s">
        <v>69</v>
      </c>
      <c r="D346" s="113">
        <v>4</v>
      </c>
      <c r="E346" s="1">
        <v>0</v>
      </c>
      <c r="F346" s="63">
        <f t="shared" ref="F346" si="54">D346*E346</f>
        <v>0</v>
      </c>
    </row>
    <row r="347" spans="1:6" x14ac:dyDescent="0.25">
      <c r="A347" s="86"/>
      <c r="B347" s="114"/>
      <c r="C347" s="9"/>
      <c r="D347" s="113"/>
      <c r="E347" s="1"/>
      <c r="F347" s="63"/>
    </row>
    <row r="348" spans="1:6" x14ac:dyDescent="0.25">
      <c r="A348" s="86" t="s">
        <v>366</v>
      </c>
      <c r="B348" s="114" t="s">
        <v>290</v>
      </c>
      <c r="C348" s="9" t="s">
        <v>69</v>
      </c>
      <c r="D348" s="113">
        <v>3</v>
      </c>
      <c r="E348" s="1">
        <v>0</v>
      </c>
      <c r="F348" s="63">
        <f t="shared" ref="F348" si="55">D348*E348</f>
        <v>0</v>
      </c>
    </row>
    <row r="349" spans="1:6" x14ac:dyDescent="0.25">
      <c r="A349" s="86"/>
      <c r="B349" s="114"/>
      <c r="C349" s="9"/>
      <c r="D349" s="113"/>
      <c r="E349" s="1"/>
      <c r="F349" s="63"/>
    </row>
    <row r="350" spans="1:6" x14ac:dyDescent="0.25">
      <c r="A350" s="86" t="s">
        <v>367</v>
      </c>
      <c r="B350" s="114" t="s">
        <v>291</v>
      </c>
      <c r="C350" s="9" t="s">
        <v>69</v>
      </c>
      <c r="D350" s="113">
        <v>2</v>
      </c>
      <c r="E350" s="1">
        <v>0</v>
      </c>
      <c r="F350" s="63">
        <f t="shared" ref="F350" si="56">D350*E350</f>
        <v>0</v>
      </c>
    </row>
    <row r="351" spans="1:6" x14ac:dyDescent="0.25">
      <c r="A351" s="86"/>
      <c r="B351" s="114"/>
      <c r="C351" s="9"/>
      <c r="D351" s="113"/>
      <c r="E351" s="1"/>
      <c r="F351" s="63"/>
    </row>
    <row r="352" spans="1:6" x14ac:dyDescent="0.25">
      <c r="A352" s="86" t="s">
        <v>368</v>
      </c>
      <c r="B352" s="114" t="s">
        <v>308</v>
      </c>
      <c r="C352" s="9" t="s">
        <v>69</v>
      </c>
      <c r="D352" s="113">
        <v>5</v>
      </c>
      <c r="E352" s="1">
        <v>0</v>
      </c>
      <c r="F352" s="63">
        <f t="shared" ref="F352" si="57">D352*E352</f>
        <v>0</v>
      </c>
    </row>
    <row r="353" spans="1:8" x14ac:dyDescent="0.25">
      <c r="A353" s="86"/>
      <c r="B353" s="114"/>
      <c r="C353" s="9"/>
      <c r="D353" s="113"/>
      <c r="E353" s="1"/>
      <c r="F353" s="63"/>
    </row>
    <row r="354" spans="1:8" x14ac:dyDescent="0.25">
      <c r="A354" s="86" t="s">
        <v>369</v>
      </c>
      <c r="B354" s="114" t="s">
        <v>309</v>
      </c>
      <c r="C354" s="9" t="s">
        <v>69</v>
      </c>
      <c r="D354" s="113">
        <v>11</v>
      </c>
      <c r="E354" s="1">
        <v>0</v>
      </c>
      <c r="F354" s="63">
        <f t="shared" ref="F354" si="58">D354*E354</f>
        <v>0</v>
      </c>
    </row>
    <row r="355" spans="1:8" x14ac:dyDescent="0.25">
      <c r="A355" s="86"/>
      <c r="B355" s="114"/>
      <c r="C355" s="9"/>
      <c r="D355" s="113"/>
      <c r="E355" s="1"/>
      <c r="F355" s="63"/>
    </row>
    <row r="356" spans="1:8" ht="26.25" x14ac:dyDescent="0.25">
      <c r="A356" s="86" t="s">
        <v>370</v>
      </c>
      <c r="B356" s="114" t="s">
        <v>310</v>
      </c>
      <c r="C356" s="9" t="s">
        <v>69</v>
      </c>
      <c r="D356" s="113">
        <v>2</v>
      </c>
      <c r="E356" s="1">
        <v>0</v>
      </c>
      <c r="F356" s="63">
        <f t="shared" ref="F356" si="59">D356*E356</f>
        <v>0</v>
      </c>
    </row>
    <row r="357" spans="1:8" x14ac:dyDescent="0.25">
      <c r="A357" s="86"/>
      <c r="B357" s="114"/>
      <c r="C357" s="9"/>
      <c r="D357" s="113"/>
      <c r="E357" s="1"/>
      <c r="F357" s="63"/>
    </row>
    <row r="358" spans="1:8" x14ac:dyDescent="0.25">
      <c r="A358" s="86" t="s">
        <v>371</v>
      </c>
      <c r="B358" s="114" t="s">
        <v>386</v>
      </c>
      <c r="C358" s="9" t="s">
        <v>69</v>
      </c>
      <c r="D358" s="113">
        <v>1</v>
      </c>
      <c r="E358" s="1">
        <v>0</v>
      </c>
      <c r="F358" s="63">
        <f t="shared" ref="F358" si="60">D358*E358</f>
        <v>0</v>
      </c>
    </row>
    <row r="359" spans="1:8" x14ac:dyDescent="0.25">
      <c r="A359" s="86"/>
      <c r="B359" s="114"/>
      <c r="C359" s="9"/>
      <c r="D359" s="113"/>
      <c r="E359" s="1"/>
      <c r="F359" s="63"/>
    </row>
    <row r="360" spans="1:8" x14ac:dyDescent="0.25">
      <c r="A360" s="86" t="s">
        <v>372</v>
      </c>
      <c r="B360" s="114" t="s">
        <v>387</v>
      </c>
      <c r="C360" s="9" t="s">
        <v>69</v>
      </c>
      <c r="D360" s="113">
        <v>1</v>
      </c>
      <c r="E360" s="1">
        <v>0</v>
      </c>
      <c r="F360" s="63">
        <f t="shared" ref="F360" si="61">D360*E360</f>
        <v>0</v>
      </c>
    </row>
    <row r="361" spans="1:8" x14ac:dyDescent="0.25">
      <c r="A361" s="86"/>
      <c r="B361" s="114"/>
      <c r="C361" s="9"/>
      <c r="D361" s="113"/>
      <c r="E361" s="1"/>
      <c r="F361" s="63"/>
    </row>
    <row r="362" spans="1:8" x14ac:dyDescent="0.25">
      <c r="A362" s="86" t="s">
        <v>373</v>
      </c>
      <c r="B362" s="114" t="s">
        <v>388</v>
      </c>
      <c r="C362" s="9" t="s">
        <v>69</v>
      </c>
      <c r="D362" s="113">
        <v>2</v>
      </c>
      <c r="E362" s="1">
        <v>0</v>
      </c>
      <c r="F362" s="63">
        <f t="shared" ref="F362" si="62">D362*E362</f>
        <v>0</v>
      </c>
    </row>
    <row r="363" spans="1:8" x14ac:dyDescent="0.25">
      <c r="A363" s="86"/>
      <c r="B363" s="114"/>
      <c r="C363" s="9"/>
      <c r="D363" s="113"/>
      <c r="E363" s="1"/>
      <c r="F363" s="63"/>
    </row>
    <row r="364" spans="1:8" ht="38.25" x14ac:dyDescent="0.4">
      <c r="A364" s="116" t="s">
        <v>374</v>
      </c>
      <c r="B364" s="61" t="s">
        <v>262</v>
      </c>
      <c r="C364" s="57" t="s">
        <v>20</v>
      </c>
      <c r="D364" s="62">
        <v>1</v>
      </c>
      <c r="E364" s="1">
        <v>0</v>
      </c>
      <c r="F364" s="63">
        <f t="shared" ref="F364" si="63">D364*E364</f>
        <v>0</v>
      </c>
      <c r="H364" s="65"/>
    </row>
    <row r="365" spans="1:8" x14ac:dyDescent="0.25">
      <c r="A365" s="116" t="s">
        <v>375</v>
      </c>
      <c r="B365" s="61" t="s">
        <v>263</v>
      </c>
      <c r="C365" s="9" t="s">
        <v>99</v>
      </c>
      <c r="D365" s="113">
        <v>1</v>
      </c>
      <c r="E365" s="1"/>
      <c r="F365" s="63"/>
    </row>
    <row r="366" spans="1:8" x14ac:dyDescent="0.25">
      <c r="A366" s="116" t="s">
        <v>376</v>
      </c>
      <c r="B366" s="61" t="s">
        <v>260</v>
      </c>
      <c r="C366" s="9" t="s">
        <v>69</v>
      </c>
      <c r="D366" s="113">
        <v>2</v>
      </c>
      <c r="E366" s="1"/>
      <c r="F366" s="63"/>
    </row>
    <row r="367" spans="1:8" x14ac:dyDescent="0.25">
      <c r="A367" s="116" t="s">
        <v>377</v>
      </c>
      <c r="B367" s="61" t="s">
        <v>261</v>
      </c>
      <c r="C367" s="9" t="s">
        <v>69</v>
      </c>
      <c r="D367" s="113">
        <v>1</v>
      </c>
      <c r="E367" s="1"/>
      <c r="F367" s="63"/>
    </row>
    <row r="368" spans="1:8" x14ac:dyDescent="0.25">
      <c r="A368" s="116"/>
      <c r="B368" s="61"/>
      <c r="C368" s="9"/>
      <c r="D368" s="113"/>
      <c r="E368" s="1"/>
      <c r="F368" s="63"/>
    </row>
    <row r="369" spans="1:7" ht="25.5" x14ac:dyDescent="0.25">
      <c r="A369" s="116"/>
      <c r="B369" s="117" t="s">
        <v>316</v>
      </c>
      <c r="C369" s="9"/>
      <c r="D369" s="113"/>
      <c r="E369" s="1"/>
      <c r="F369" s="63"/>
    </row>
    <row r="370" spans="1:7" ht="64.5" x14ac:dyDescent="0.25">
      <c r="A370" s="116" t="s">
        <v>378</v>
      </c>
      <c r="B370" s="114" t="s">
        <v>315</v>
      </c>
      <c r="C370" s="57" t="s">
        <v>20</v>
      </c>
      <c r="D370" s="62">
        <v>2</v>
      </c>
      <c r="E370" s="1">
        <v>0</v>
      </c>
      <c r="F370" s="63">
        <f>D370*E370</f>
        <v>0</v>
      </c>
    </row>
    <row r="371" spans="1:7" ht="38.25" x14ac:dyDescent="0.25">
      <c r="A371" s="116" t="s">
        <v>379</v>
      </c>
      <c r="B371" s="61" t="s">
        <v>102</v>
      </c>
      <c r="C371" s="9" t="s">
        <v>69</v>
      </c>
      <c r="D371" s="113">
        <v>1</v>
      </c>
      <c r="E371" s="1"/>
      <c r="F371" s="63"/>
    </row>
    <row r="372" spans="1:7" x14ac:dyDescent="0.25">
      <c r="A372" s="116" t="s">
        <v>380</v>
      </c>
      <c r="B372" s="61" t="s">
        <v>311</v>
      </c>
      <c r="C372" s="9" t="s">
        <v>69</v>
      </c>
      <c r="D372" s="113">
        <v>1</v>
      </c>
      <c r="E372" s="1"/>
      <c r="F372" s="63"/>
    </row>
    <row r="373" spans="1:7" x14ac:dyDescent="0.25">
      <c r="A373" s="116" t="s">
        <v>381</v>
      </c>
      <c r="B373" s="61" t="s">
        <v>312</v>
      </c>
      <c r="C373" s="9" t="s">
        <v>69</v>
      </c>
      <c r="D373" s="113">
        <v>1</v>
      </c>
      <c r="E373" s="1"/>
      <c r="F373" s="63"/>
    </row>
    <row r="374" spans="1:7" x14ac:dyDescent="0.25">
      <c r="A374" s="116" t="s">
        <v>382</v>
      </c>
      <c r="B374" s="61" t="s">
        <v>313</v>
      </c>
      <c r="C374" s="9" t="s">
        <v>69</v>
      </c>
      <c r="D374" s="113">
        <v>1</v>
      </c>
      <c r="E374" s="1"/>
      <c r="F374" s="63"/>
    </row>
    <row r="375" spans="1:7" x14ac:dyDescent="0.25">
      <c r="A375" s="116" t="s">
        <v>383</v>
      </c>
      <c r="B375" s="61" t="s">
        <v>314</v>
      </c>
      <c r="C375" s="9" t="s">
        <v>69</v>
      </c>
      <c r="D375" s="113">
        <v>1</v>
      </c>
      <c r="E375" s="1"/>
      <c r="F375" s="63"/>
    </row>
    <row r="376" spans="1:7" x14ac:dyDescent="0.25">
      <c r="A376" s="116"/>
      <c r="B376" s="61"/>
      <c r="C376" s="9"/>
      <c r="D376" s="113"/>
      <c r="E376" s="1"/>
      <c r="F376" s="63"/>
    </row>
    <row r="377" spans="1:7" ht="25.5" x14ac:dyDescent="0.25">
      <c r="A377" s="116"/>
      <c r="B377" s="117" t="s">
        <v>317</v>
      </c>
      <c r="C377" s="9"/>
      <c r="D377" s="113"/>
      <c r="E377" s="1"/>
      <c r="F377" s="63"/>
    </row>
    <row r="378" spans="1:7" ht="63.75" x14ac:dyDescent="0.25">
      <c r="A378" s="86" t="s">
        <v>384</v>
      </c>
      <c r="B378" s="61" t="s">
        <v>318</v>
      </c>
      <c r="C378" s="118" t="s">
        <v>20</v>
      </c>
      <c r="D378" s="119">
        <v>2</v>
      </c>
      <c r="E378" s="4">
        <v>0</v>
      </c>
      <c r="F378" s="120">
        <f>D378*E378</f>
        <v>0</v>
      </c>
    </row>
    <row r="379" spans="1:7" x14ac:dyDescent="0.25">
      <c r="A379" s="86"/>
      <c r="B379" s="61"/>
      <c r="C379" s="121"/>
      <c r="D379" s="113"/>
      <c r="E379" s="2"/>
      <c r="F379" s="122"/>
    </row>
    <row r="380" spans="1:7" x14ac:dyDescent="0.25">
      <c r="A380" s="86"/>
      <c r="B380" s="117" t="s">
        <v>319</v>
      </c>
      <c r="C380" s="121"/>
      <c r="D380" s="113"/>
      <c r="E380" s="2"/>
      <c r="F380" s="122"/>
    </row>
    <row r="381" spans="1:7" ht="250.5" customHeight="1" x14ac:dyDescent="0.25">
      <c r="A381" s="116" t="s">
        <v>385</v>
      </c>
      <c r="B381" s="61" t="s">
        <v>239</v>
      </c>
      <c r="C381" s="121" t="s">
        <v>20</v>
      </c>
      <c r="D381" s="113">
        <v>4</v>
      </c>
      <c r="E381" s="2">
        <v>0</v>
      </c>
      <c r="F381" s="122">
        <f>D381*E381</f>
        <v>0</v>
      </c>
      <c r="G381" s="123"/>
    </row>
    <row r="382" spans="1:7" ht="15.75" thickBot="1" x14ac:dyDescent="0.3">
      <c r="A382" s="86"/>
      <c r="B382" s="61"/>
      <c r="C382" s="121"/>
      <c r="D382" s="113"/>
      <c r="E382" s="2"/>
      <c r="F382" s="122"/>
    </row>
    <row r="383" spans="1:7" ht="16.5" thickTop="1" thickBot="1" x14ac:dyDescent="0.3">
      <c r="A383" s="124" t="s">
        <v>104</v>
      </c>
      <c r="B383" s="103"/>
      <c r="C383" s="125"/>
      <c r="D383" s="126"/>
      <c r="E383" s="148"/>
      <c r="F383" s="104">
        <f>SUM(F224:F382)</f>
        <v>0</v>
      </c>
    </row>
    <row r="384" spans="1:7" ht="15.75" thickTop="1" x14ac:dyDescent="0.25">
      <c r="A384" s="77"/>
      <c r="B384" s="78"/>
      <c r="C384" s="79"/>
      <c r="D384" s="80"/>
      <c r="E384" s="145"/>
      <c r="F384" s="105"/>
    </row>
    <row r="385" spans="1:8" x14ac:dyDescent="0.25">
      <c r="A385" s="128" t="s">
        <v>12</v>
      </c>
      <c r="B385" s="51" t="s">
        <v>105</v>
      </c>
      <c r="C385" s="52"/>
      <c r="D385" s="82"/>
      <c r="E385" s="146"/>
      <c r="F385" s="106"/>
    </row>
    <row r="386" spans="1:8" x14ac:dyDescent="0.25">
      <c r="A386" s="55"/>
      <c r="B386" s="56"/>
      <c r="C386" s="57"/>
      <c r="D386" s="62"/>
      <c r="E386" s="1"/>
      <c r="F386" s="63"/>
    </row>
    <row r="387" spans="1:8" ht="51" x14ac:dyDescent="0.25">
      <c r="A387" s="60" t="s">
        <v>106</v>
      </c>
      <c r="B387" s="61" t="s">
        <v>107</v>
      </c>
      <c r="C387" s="57" t="s">
        <v>99</v>
      </c>
      <c r="D387" s="62">
        <v>2599</v>
      </c>
      <c r="E387" s="1">
        <v>0</v>
      </c>
      <c r="F387" s="63">
        <f>D387*E387</f>
        <v>0</v>
      </c>
    </row>
    <row r="388" spans="1:8" x14ac:dyDescent="0.25">
      <c r="A388" s="129"/>
      <c r="B388" s="56"/>
      <c r="C388" s="57"/>
      <c r="D388" s="62"/>
      <c r="E388" s="1"/>
      <c r="F388" s="63"/>
    </row>
    <row r="389" spans="1:8" ht="38.25" x14ac:dyDescent="0.25">
      <c r="A389" s="60" t="s">
        <v>108</v>
      </c>
      <c r="B389" s="61" t="s">
        <v>183</v>
      </c>
      <c r="C389" s="57" t="s">
        <v>99</v>
      </c>
      <c r="D389" s="62">
        <v>2599</v>
      </c>
      <c r="E389" s="1">
        <v>0</v>
      </c>
      <c r="F389" s="63">
        <f t="shared" ref="F389:F395" si="64">D389*E389</f>
        <v>0</v>
      </c>
    </row>
    <row r="390" spans="1:8" x14ac:dyDescent="0.25">
      <c r="A390" s="129"/>
      <c r="B390" s="56"/>
      <c r="C390" s="57"/>
      <c r="D390" s="62"/>
      <c r="E390" s="1"/>
      <c r="F390" s="63"/>
    </row>
    <row r="391" spans="1:8" ht="25.5" x14ac:dyDescent="0.25">
      <c r="A391" s="60" t="s">
        <v>109</v>
      </c>
      <c r="B391" s="61" t="s">
        <v>90</v>
      </c>
      <c r="C391" s="57"/>
      <c r="D391" s="62"/>
      <c r="E391" s="1"/>
      <c r="F391" s="63"/>
    </row>
    <row r="392" spans="1:8" x14ac:dyDescent="0.25">
      <c r="A392" s="55"/>
      <c r="B392" s="56" t="s">
        <v>92</v>
      </c>
      <c r="C392" s="57" t="s">
        <v>80</v>
      </c>
      <c r="D392" s="62">
        <v>70</v>
      </c>
      <c r="E392" s="1">
        <v>0</v>
      </c>
      <c r="F392" s="63">
        <f t="shared" si="64"/>
        <v>0</v>
      </c>
    </row>
    <row r="393" spans="1:8" x14ac:dyDescent="0.25">
      <c r="A393" s="60"/>
      <c r="B393" s="56" t="s">
        <v>93</v>
      </c>
      <c r="C393" s="57" t="s">
        <v>80</v>
      </c>
      <c r="D393" s="62">
        <v>70</v>
      </c>
      <c r="E393" s="1">
        <v>0</v>
      </c>
      <c r="F393" s="63">
        <f t="shared" si="64"/>
        <v>0</v>
      </c>
    </row>
    <row r="394" spans="1:8" x14ac:dyDescent="0.25">
      <c r="A394" s="129"/>
      <c r="B394" s="56"/>
      <c r="C394" s="57"/>
      <c r="D394" s="62"/>
      <c r="E394" s="1"/>
      <c r="F394" s="63"/>
    </row>
    <row r="395" spans="1:8" ht="38.25" x14ac:dyDescent="0.4">
      <c r="A395" s="60" t="s">
        <v>110</v>
      </c>
      <c r="B395" s="107" t="s">
        <v>111</v>
      </c>
      <c r="C395" s="108" t="s">
        <v>80</v>
      </c>
      <c r="D395" s="62">
        <v>26</v>
      </c>
      <c r="E395" s="1">
        <v>0</v>
      </c>
      <c r="F395" s="63">
        <f t="shared" si="64"/>
        <v>0</v>
      </c>
      <c r="H395" s="65"/>
    </row>
    <row r="396" spans="1:8" x14ac:dyDescent="0.25">
      <c r="A396" s="55"/>
      <c r="B396" s="56"/>
      <c r="C396" s="57"/>
      <c r="D396" s="62"/>
      <c r="E396" s="1"/>
      <c r="F396" s="63"/>
    </row>
    <row r="397" spans="1:8" x14ac:dyDescent="0.25">
      <c r="A397" s="132"/>
      <c r="B397" s="96"/>
      <c r="C397" s="133"/>
      <c r="D397" s="137"/>
      <c r="E397" s="135"/>
      <c r="F397" s="136"/>
    </row>
    <row r="398" spans="1:8" ht="15.75" thickBot="1" x14ac:dyDescent="0.3">
      <c r="A398" s="109"/>
      <c r="B398" s="110"/>
      <c r="C398" s="101"/>
      <c r="D398" s="130"/>
      <c r="E398" s="147"/>
      <c r="F398" s="63"/>
    </row>
    <row r="399" spans="1:8" ht="16.5" thickTop="1" thickBot="1" x14ac:dyDescent="0.3">
      <c r="A399" s="124" t="s">
        <v>112</v>
      </c>
      <c r="B399" s="103"/>
      <c r="C399" s="125"/>
      <c r="D399" s="131"/>
      <c r="E399" s="127"/>
      <c r="F399" s="104">
        <f>SUM(F387:F397)</f>
        <v>0</v>
      </c>
    </row>
    <row r="400" spans="1:8" ht="15.75" thickTop="1" x14ac:dyDescent="0.25"/>
  </sheetData>
  <sheetProtection algorithmName="SHA-512" hashValue="fMYbenpukJOuiRtPHeafF7epBiskYNAJmsBB/SZ8IGsEzkU78FN0OzgNzMNeZ2133IhlS0Ew6LejYRukb/xWjQ==" saltValue="aDNU8A51LTj0kcQqTv1nLw==" spinCount="100000" sheet="1"/>
  <mergeCells count="19">
    <mergeCell ref="A32:F32"/>
    <mergeCell ref="A33:F33"/>
    <mergeCell ref="A34:F34"/>
    <mergeCell ref="A27:F27"/>
    <mergeCell ref="A28:F28"/>
    <mergeCell ref="A29:F29"/>
    <mergeCell ref="A30:F30"/>
    <mergeCell ref="A31:F31"/>
    <mergeCell ref="A3:F3"/>
    <mergeCell ref="A4:F4"/>
    <mergeCell ref="A6:B6"/>
    <mergeCell ref="A7:B7"/>
    <mergeCell ref="A10:F10"/>
    <mergeCell ref="E12:F12"/>
    <mergeCell ref="A26:F26"/>
    <mergeCell ref="A23:F23"/>
    <mergeCell ref="A24:F24"/>
    <mergeCell ref="A25:F25"/>
    <mergeCell ref="A22:F22"/>
  </mergeCells>
  <phoneticPr fontId="17" type="noConversion"/>
  <pageMargins left="0.70866141732283472" right="0.70866141732283472" top="0.74803149606299213" bottom="0.74803149606299213" header="0.31496062992125984" footer="0.31496062992125984"/>
  <pageSetup paperSize="9" scale="90" fitToHeight="0" orientation="portrait" r:id="rId1"/>
  <headerFooter>
    <oddHeader>&amp;LKomunala Brežice d. o. o.</oddHeader>
    <oddFooter>&amp;LPopis del za objekt "Vodovod Dobova - Loče - Rigonce"&amp;Rstran &amp;P od &amp;N</oddFooter>
  </headerFooter>
  <rowBreaks count="14" manualBreakCount="14">
    <brk id="35" max="5" man="1"/>
    <brk id="62" max="5" man="1"/>
    <brk id="79" max="5" man="1"/>
    <brk id="103" max="5" man="1"/>
    <brk id="123" max="5" man="1"/>
    <brk id="149" max="5" man="1"/>
    <brk id="170" max="5" man="1"/>
    <brk id="184" max="5" man="1"/>
    <brk id="218" max="5" man="1"/>
    <brk id="238" max="5" man="1"/>
    <brk id="275" max="5" man="1"/>
    <brk id="326" max="5" man="1"/>
    <brk id="368" max="5" man="1"/>
    <brk id="390" max="5"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2</vt:i4>
      </vt:variant>
    </vt:vector>
  </HeadingPairs>
  <TitlesOfParts>
    <vt:vector size="3" baseType="lpstr">
      <vt:lpstr>List1</vt:lpstr>
      <vt:lpstr>List1!Področje_tiskanja</vt:lpstr>
      <vt:lpstr>List1!Tiskanje_naslovov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Mitja Pompe</dc:creator>
  <cp:lastModifiedBy>Vilma Zupančič</cp:lastModifiedBy>
  <cp:lastPrinted>2021-06-10T10:57:31Z</cp:lastPrinted>
  <dcterms:created xsi:type="dcterms:W3CDTF">2021-05-27T13:09:46Z</dcterms:created>
  <dcterms:modified xsi:type="dcterms:W3CDTF">2021-08-23T12:17:44Z</dcterms:modified>
</cp:coreProperties>
</file>