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tricia\ODDGKR 28-11-2020 -\Razpisi\Javna dela\2022\"/>
    </mc:Choice>
  </mc:AlternateContent>
  <xr:revisionPtr revIDLastSave="0" documentId="8_{A11552BF-9764-4396-A9F1-01D8C5DC8C25}" xr6:coauthVersionLast="47" xr6:coauthVersionMax="47" xr10:uidLastSave="{00000000-0000-0000-0000-000000000000}"/>
  <bookViews>
    <workbookView xWindow="-120" yWindow="-120" windowWidth="29040" windowHeight="15840" xr2:uid="{9808A617-830B-4B63-A2C2-8EC05FC184D6}"/>
  </bookViews>
  <sheets>
    <sheet name="Objava 1. odpiranja" sheetId="3" r:id="rId1"/>
    <sheet name="Odpiranje 2" sheetId="5" state="hidden" r:id="rId2"/>
    <sheet name="Zapisnik II. odpiranja" sheetId="6" state="hidden" r:id="rId3"/>
    <sheet name="Objava 2. odpiranja" sheetId="7" state="hidden" r:id="rId4"/>
    <sheet name="Odpiranje 3" sheetId="12" state="hidden" r:id="rId5"/>
    <sheet name="Zapisnik III. odpiranja" sheetId="13" state="hidden" r:id="rId6"/>
    <sheet name="Objava 3. odpiranja" sheetId="14" state="hidden" r:id="rId7"/>
    <sheet name="Odpiranje 4" sheetId="15" state="hidden" r:id="rId8"/>
    <sheet name=" Zapisnik IV. odpiranje" sheetId="16" state="hidden" r:id="rId9"/>
    <sheet name="Objava 4. odpiranja" sheetId="17" state="hidden" r:id="rId10"/>
    <sheet name="Odpiranje 5" sheetId="18" state="hidden" r:id="rId11"/>
    <sheet name="Zapisnik V. odpiranje" sheetId="19" state="hidden" r:id="rId12"/>
    <sheet name="Objava 5. odpiranja" sheetId="20" state="hidden" r:id="rId13"/>
    <sheet name="Odpiranje 6" sheetId="21" state="hidden" r:id="rId14"/>
    <sheet name="Zapisnik VI. odpiranje" sheetId="22" state="hidden" r:id="rId15"/>
    <sheet name="Objava 6. odpiranja" sheetId="23" state="hidden" r:id="rId16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2" l="1"/>
  <c r="Q18" i="21"/>
  <c r="P18" i="21"/>
  <c r="O18" i="21"/>
  <c r="N16" i="19"/>
  <c r="N17" i="19" s="1"/>
  <c r="P16" i="16"/>
  <c r="C29" i="7"/>
  <c r="C32" i="3"/>
  <c r="D21" i="7"/>
  <c r="C21" i="7" l="1"/>
  <c r="Q24" i="6"/>
  <c r="N20" i="6"/>
  <c r="N15" i="6"/>
  <c r="N14" i="6" l="1"/>
  <c r="N23" i="6"/>
  <c r="N19" i="6"/>
  <c r="O24" i="6" l="1"/>
  <c r="N22" i="6" l="1"/>
  <c r="N21" i="6"/>
  <c r="P21" i="6"/>
  <c r="N16" i="6"/>
  <c r="N17" i="6"/>
  <c r="N18" i="6"/>
  <c r="P15" i="6"/>
  <c r="P16" i="6"/>
  <c r="P17" i="6"/>
  <c r="P18" i="6"/>
  <c r="P19" i="6"/>
  <c r="P20" i="6"/>
  <c r="P22" i="6"/>
  <c r="P23" i="6"/>
  <c r="P14" i="6"/>
  <c r="Q26" i="5"/>
  <c r="P26" i="5"/>
  <c r="O26" i="5"/>
  <c r="N26" i="5"/>
  <c r="N24" i="6" l="1"/>
  <c r="P24" i="6"/>
  <c r="N16" i="18" l="1"/>
  <c r="N17" i="18" s="1"/>
  <c r="O17" i="18"/>
  <c r="P17" i="18"/>
  <c r="Q17" i="18"/>
  <c r="P16" i="15" l="1"/>
  <c r="N16" i="12" l="1"/>
  <c r="N14" i="13" s="1"/>
  <c r="N15" i="13" l="1"/>
  <c r="N17" i="12"/>
  <c r="Q15" i="13"/>
  <c r="P15" i="13"/>
  <c r="O15" i="13"/>
  <c r="Q17" i="12"/>
  <c r="P17" i="12"/>
  <c r="O17" i="12"/>
  <c r="D20" i="3" l="1"/>
  <c r="C20" i="3" l="1"/>
</calcChain>
</file>

<file path=xl/sharedStrings.xml><?xml version="1.0" encoding="utf-8"?>
<sst xmlns="http://schemas.openxmlformats.org/spreadsheetml/2006/main" count="598" uniqueCount="138">
  <si>
    <t>Višina regresa:</t>
  </si>
  <si>
    <t>Zap.
št.</t>
  </si>
  <si>
    <t>Datum odpiranja</t>
  </si>
  <si>
    <t>Naziv prijavitelja</t>
  </si>
  <si>
    <t>Naziv programa</t>
  </si>
  <si>
    <t>St. izobrazbe</t>
  </si>
  <si>
    <t>Št. vključenih</t>
  </si>
  <si>
    <t>Št. mesecev</t>
  </si>
  <si>
    <t>Vključenost za KDČ - DA (5h ali 6h na dan) / NE</t>
  </si>
  <si>
    <t>%  sofinanciranja</t>
  </si>
  <si>
    <t>Pričakovani stroški
(1, 2, 3)</t>
  </si>
  <si>
    <t>II. bruto</t>
  </si>
  <si>
    <t xml:space="preserve">Doplačilo prispevkov </t>
  </si>
  <si>
    <t>Ocenjeno zaprošeno sofinanciranje</t>
  </si>
  <si>
    <t>Odobreno št. oseb</t>
  </si>
  <si>
    <t>Ocenjeno odobreno sofinanciranje</t>
  </si>
  <si>
    <t>Znesek na izjavi</t>
  </si>
  <si>
    <t>Socialno vključevanje posebej ranljivih skupin</t>
  </si>
  <si>
    <t>NE</t>
  </si>
  <si>
    <t>Pomoč pri učenju in druga pomoč otrokom, učencem, dijakom in drugim udeležencem izobraževanja</t>
  </si>
  <si>
    <t>DA</t>
  </si>
  <si>
    <t>SKUPAJ OCENJENA SREDSTVA</t>
  </si>
  <si>
    <t xml:space="preserve">Dodatni kriteriji za vrstni red prijavljenih in izbor programov: </t>
  </si>
  <si>
    <t>3 - ostali JZ, ki imajo širše prepoznane programe v že dosedaj sofinanciranem obsegu.</t>
  </si>
  <si>
    <t>1 -skladno s Pravilnikom o sofinanciranju programov JD iz sredstev proračuna OB;</t>
  </si>
  <si>
    <t>NVO - nevladne organizacije</t>
  </si>
  <si>
    <t xml:space="preserve">Članice komisije: </t>
  </si>
  <si>
    <t>Patricia Čular</t>
  </si>
  <si>
    <t>Skupna ocenjena višina sofinanciranih sredstev</t>
  </si>
  <si>
    <t>Skupno predvideno število sofinanciranih vključenih</t>
  </si>
  <si>
    <t>* predvidena sredstva pred odobritvijo ZRSZ - pred posredovanjem pogodb</t>
  </si>
  <si>
    <t>Odobreno število oseb
na ZRSZ</t>
  </si>
  <si>
    <t>Dejanska višina sofinanciranja</t>
  </si>
  <si>
    <t>1,2,3</t>
  </si>
  <si>
    <t>IV.</t>
  </si>
  <si>
    <t>IVAN MOLAN, ŽUPAN</t>
  </si>
  <si>
    <t>III.</t>
  </si>
  <si>
    <t>V.</t>
  </si>
  <si>
    <t>ZAVOD ZA ŠPORT BREŽICE</t>
  </si>
  <si>
    <t>VII.</t>
  </si>
  <si>
    <t>VI.</t>
  </si>
  <si>
    <t>Najnižja osnova:</t>
  </si>
  <si>
    <t>Mojca Banič</t>
  </si>
  <si>
    <t>Jasna Hren</t>
  </si>
  <si>
    <t>ZPTM BREŽICE</t>
  </si>
  <si>
    <t>Učna in druga pomoč otrokom, učencem in drugim udeležencem izobraževanja</t>
  </si>
  <si>
    <t>Št. spisa</t>
  </si>
  <si>
    <t>2 - ostale NVO, ki imajo širše prepoznane programe v že dosedaj financiranem obsegu;</t>
  </si>
  <si>
    <t>Max. znesek sofinanciranja/leto</t>
  </si>
  <si>
    <t>SKUPAJ</t>
  </si>
  <si>
    <t>Vključeno št. oseb</t>
  </si>
  <si>
    <t xml:space="preserve">Dodatno izbrani programi za izražen javni interes </t>
  </si>
  <si>
    <t>CSD POSAVJE</t>
  </si>
  <si>
    <t>Pomoč pri učenju in druga pomoč otrokom, učencem, dijakom in drugim udeležencem izobraževanja (*polovica vključenih Romov)</t>
  </si>
  <si>
    <t>Potrditev predloga sofinanciranja JD 2020</t>
  </si>
  <si>
    <t xml:space="preserve">Potrjujem predlog 2. odpiranja: </t>
  </si>
  <si>
    <t>2. ODPIRANJE</t>
  </si>
  <si>
    <t>/</t>
  </si>
  <si>
    <t>3. ODPIRANJE</t>
  </si>
  <si>
    <t xml:space="preserve">Potrjujem predlog 3. odpiranja: </t>
  </si>
  <si>
    <t>4. ODPIRANJE</t>
  </si>
  <si>
    <t>5. ODPIRANJE</t>
  </si>
  <si>
    <t xml:space="preserve">Potrjujem predlog 5. odpiranja: </t>
  </si>
  <si>
    <t>1,2, 3</t>
  </si>
  <si>
    <t>Seznam prijavljenih na Javno povabilo za izbor JD v letu 2021</t>
  </si>
  <si>
    <t>Izvajanje pomoči pri opravljanju temeljnih življenjskih opravil</t>
  </si>
  <si>
    <t>Potrditev predloga sofinanciranja JD 2021</t>
  </si>
  <si>
    <t xml:space="preserve">SPLOŠNA BOLNIŠNICA BREŽICE </t>
  </si>
  <si>
    <t>6.</t>
  </si>
  <si>
    <t>110-35/2019-8</t>
  </si>
  <si>
    <t>110-35/2019-9</t>
  </si>
  <si>
    <t>110-35/2019-10</t>
  </si>
  <si>
    <t>110-35/2019-11</t>
  </si>
  <si>
    <t>VRTEC MAVRICA BREŽICE</t>
  </si>
  <si>
    <t>7.</t>
  </si>
  <si>
    <t>8.</t>
  </si>
  <si>
    <t>9.</t>
  </si>
  <si>
    <t>10.</t>
  </si>
  <si>
    <t>11.</t>
  </si>
  <si>
    <t>PAPILOT ZAVOD LJUBLJANA</t>
  </si>
  <si>
    <t>OŠ CERKLJE OB KRKI</t>
  </si>
  <si>
    <t xml:space="preserve">Pomoč pri učenju in druga pomoč otrokom, učencem, dijakom in drugim udeležencem izobraževanja </t>
  </si>
  <si>
    <t>Pomoč starejšim in invalidom</t>
  </si>
  <si>
    <t>Pomoč Romom pri socializaciji</t>
  </si>
  <si>
    <t>OŠ MAKSA PLETERŠNIKA PIŠECE</t>
  </si>
  <si>
    <t>Brežice, 18.12.2020</t>
  </si>
  <si>
    <t>I.</t>
  </si>
  <si>
    <t>Urejanje in vzdrževanje javnih površin ter občinskih cest</t>
  </si>
  <si>
    <t>110-35/2019-12</t>
  </si>
  <si>
    <t>110-35/2019-13</t>
  </si>
  <si>
    <t>110-35/2020-8</t>
  </si>
  <si>
    <t>110-35/2020-9</t>
  </si>
  <si>
    <t>110-35/2020-10</t>
  </si>
  <si>
    <t>110-35/2020-11</t>
  </si>
  <si>
    <t>110-35/2020-12</t>
  </si>
  <si>
    <t>110-35/2020-13</t>
  </si>
  <si>
    <t xml:space="preserve">Sofinancirani programi javnih del v letu 2021 s strani Občine Brežice - 2. odpiranje </t>
  </si>
  <si>
    <t xml:space="preserve">Pomoč pri učenju in druga pomoč otrokom, učencem, dijakom in drugim udeležencem izobraževanja  </t>
  </si>
  <si>
    <t>Pogodba Zavod/pododba  občina</t>
  </si>
  <si>
    <t>11071-2297/2020-7 P-18/2021</t>
  </si>
  <si>
    <t>1 (I.)</t>
  </si>
  <si>
    <r>
      <t xml:space="preserve">11071-2423/2020-9 </t>
    </r>
    <r>
      <rPr>
        <sz val="11"/>
        <color rgb="FFFF0000"/>
        <rFont val="Calibri"/>
        <family val="2"/>
        <charset val="238"/>
        <scheme val="minor"/>
      </rPr>
      <t>P-18/2021</t>
    </r>
  </si>
  <si>
    <t>1 (V.)</t>
  </si>
  <si>
    <t>2 (I, IV.)</t>
  </si>
  <si>
    <r>
      <t>11071-3699/2020-6 P-</t>
    </r>
    <r>
      <rPr>
        <sz val="11"/>
        <color rgb="FFFF0000"/>
        <rFont val="Calibri"/>
        <family val="2"/>
        <charset val="238"/>
        <scheme val="minor"/>
      </rPr>
      <t>18/2022</t>
    </r>
  </si>
  <si>
    <t>2 (V.)</t>
  </si>
  <si>
    <r>
      <t xml:space="preserve">11071-3714/2020-9 </t>
    </r>
    <r>
      <rPr>
        <sz val="11"/>
        <color rgb="FFFF0000"/>
        <rFont val="Calibri"/>
        <family val="2"/>
        <charset val="238"/>
        <scheme val="minor"/>
      </rPr>
      <t>P-18/2020</t>
    </r>
  </si>
  <si>
    <t>12.</t>
  </si>
  <si>
    <t>ATLETSKI KLUB BREŽICE</t>
  </si>
  <si>
    <t>110-35/2020-18</t>
  </si>
  <si>
    <t>Izvajanje dejavnosti na področju športa, nadzor in skrb za urejenost športnih objektov</t>
  </si>
  <si>
    <t>Brežice, 24. 12. 2020</t>
  </si>
  <si>
    <t xml:space="preserve">Dodatno izbrani programi za izražen javni interes - 3. odpiranje: </t>
  </si>
  <si>
    <t xml:space="preserve">ATLETSKI KLUB BREŽICE </t>
  </si>
  <si>
    <t>13.</t>
  </si>
  <si>
    <t>110-35/2020-16</t>
  </si>
  <si>
    <t>DOM UPOKOJENCEV IN OSKRBOVANCEV IMPOLJCA - JD COVID 2021</t>
  </si>
  <si>
    <t>Pomoč pri omilitvi posledic epidemije COVID 19</t>
  </si>
  <si>
    <t>Brežice, 4.1.2021</t>
  </si>
  <si>
    <t xml:space="preserve">Potrjujem predlog 4. odpiranja: </t>
  </si>
  <si>
    <t xml:space="preserve">Dodatno izbrani programi za izražen javni interes - 4. odpiranje: </t>
  </si>
  <si>
    <t xml:space="preserve">Dodatno izbrani programi za izražen javni interes - 5. odpiranje: </t>
  </si>
  <si>
    <t>14.</t>
  </si>
  <si>
    <t>110-35/2020-17</t>
  </si>
  <si>
    <t>Brežice, 14. 1. 2021</t>
  </si>
  <si>
    <t xml:space="preserve"> </t>
  </si>
  <si>
    <t xml:space="preserve">Dodatno izbrani programi za izražen javni interes - 6. odpiranje: </t>
  </si>
  <si>
    <t>6. ODPIRANJE</t>
  </si>
  <si>
    <t>15.</t>
  </si>
  <si>
    <t>110-35/2020-22</t>
  </si>
  <si>
    <t>ZAVOD ZA PODJETNIŠTVO, TURIZEM IN MLADINO BREŽICE</t>
  </si>
  <si>
    <t>Pomoč pri izvajanju programov za mlade</t>
  </si>
  <si>
    <t>Brežice, 16 7. 2021</t>
  </si>
  <si>
    <t xml:space="preserve">Potrjujem predlog 6. odpiranja: </t>
  </si>
  <si>
    <t>Zavod za podjetništvo, turizem in mladino Brežice</t>
  </si>
  <si>
    <t xml:space="preserve">Sofinancirani programi javnih del v letu 2022 s strani Občine Brežice - 1.odpiranje </t>
  </si>
  <si>
    <t>SB BREŽICE</t>
  </si>
  <si>
    <t>Pomoč pri omilitvi posledic epidemije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</si>
</sst>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_ ;\-#,##0\ "/>
    <numFmt numFmtId="165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9" fontId="0" fillId="0" borderId="0" xfId="2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0" fontId="0" fillId="0" borderId="0" xfId="0" applyNumberFormat="1"/>
    <xf numFmtId="44" fontId="0" fillId="0" borderId="0" xfId="1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9" fontId="0" fillId="2" borderId="1" xfId="2" applyFont="1" applyFill="1" applyBorder="1"/>
    <xf numFmtId="44" fontId="0" fillId="2" borderId="1" xfId="1" applyFont="1" applyFill="1" applyBorder="1"/>
    <xf numFmtId="44" fontId="0" fillId="2" borderId="1" xfId="1" applyFont="1" applyFill="1" applyBorder="1" applyAlignment="1">
      <alignment horizontal="center"/>
    </xf>
    <xf numFmtId="44" fontId="2" fillId="0" borderId="0" xfId="1" applyFont="1"/>
    <xf numFmtId="0" fontId="0" fillId="0" borderId="3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4" fontId="5" fillId="0" borderId="0" xfId="1" applyFont="1"/>
    <xf numFmtId="0" fontId="5" fillId="0" borderId="0" xfId="0" applyFont="1" applyAlignment="1">
      <alignment horizontal="center"/>
    </xf>
    <xf numFmtId="0" fontId="5" fillId="0" borderId="0" xfId="0" applyFont="1"/>
    <xf numFmtId="44" fontId="0" fillId="0" borderId="0" xfId="1" applyFont="1" applyAlignment="1">
      <alignment horizontal="left"/>
    </xf>
    <xf numFmtId="0" fontId="0" fillId="0" borderId="3" xfId="0" applyBorder="1" applyAlignment="1">
      <alignment horizontal="center"/>
    </xf>
    <xf numFmtId="0" fontId="6" fillId="0" borderId="8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10" fontId="6" fillId="0" borderId="0" xfId="0" applyNumberFormat="1" applyFont="1" applyBorder="1"/>
    <xf numFmtId="44" fontId="8" fillId="4" borderId="2" xfId="0" applyNumberFormat="1" applyFont="1" applyFill="1" applyBorder="1"/>
    <xf numFmtId="44" fontId="8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0" fillId="0" borderId="0" xfId="0" applyBorder="1"/>
    <xf numFmtId="0" fontId="2" fillId="6" borderId="11" xfId="0" applyFont="1" applyFill="1" applyBorder="1"/>
    <xf numFmtId="164" fontId="0" fillId="0" borderId="0" xfId="0" applyNumberFormat="1"/>
    <xf numFmtId="0" fontId="7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11" fillId="0" borderId="0" xfId="0" applyFont="1"/>
    <xf numFmtId="0" fontId="4" fillId="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/>
    </xf>
    <xf numFmtId="10" fontId="11" fillId="0" borderId="0" xfId="0" applyNumberFormat="1" applyFont="1" applyBorder="1"/>
    <xf numFmtId="44" fontId="8" fillId="0" borderId="0" xfId="1" applyFont="1"/>
    <xf numFmtId="0" fontId="12" fillId="0" borderId="0" xfId="0" applyFont="1" applyAlignment="1">
      <alignment horizontal="center"/>
    </xf>
    <xf numFmtId="9" fontId="6" fillId="0" borderId="0" xfId="2" applyFont="1"/>
    <xf numFmtId="44" fontId="6" fillId="0" borderId="0" xfId="1" applyFont="1"/>
    <xf numFmtId="44" fontId="6" fillId="0" borderId="0" xfId="1" applyFont="1" applyAlignment="1">
      <alignment horizontal="center"/>
    </xf>
    <xf numFmtId="0" fontId="6" fillId="0" borderId="8" xfId="0" applyFont="1" applyBorder="1" applyAlignment="1">
      <alignment horizontal="center"/>
    </xf>
    <xf numFmtId="10" fontId="6" fillId="0" borderId="8" xfId="0" applyNumberFormat="1" applyFont="1" applyBorder="1"/>
    <xf numFmtId="0" fontId="6" fillId="0" borderId="8" xfId="0" applyFont="1" applyBorder="1"/>
    <xf numFmtId="0" fontId="0" fillId="6" borderId="10" xfId="0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164" fontId="0" fillId="0" borderId="8" xfId="0" applyNumberFormat="1" applyBorder="1" applyAlignment="1">
      <alignment horizontal="center"/>
    </xf>
    <xf numFmtId="0" fontId="6" fillId="5" borderId="8" xfId="0" applyFont="1" applyFill="1" applyBorder="1" applyAlignment="1">
      <alignment wrapText="1"/>
    </xf>
    <xf numFmtId="0" fontId="8" fillId="5" borderId="8" xfId="0" applyFont="1" applyFill="1" applyBorder="1" applyAlignment="1">
      <alignment wrapText="1"/>
    </xf>
    <xf numFmtId="164" fontId="2" fillId="6" borderId="12" xfId="0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 wrapText="1"/>
    </xf>
    <xf numFmtId="44" fontId="2" fillId="6" borderId="16" xfId="1" applyFont="1" applyFill="1" applyBorder="1" applyAlignment="1">
      <alignment horizontal="center" wrapText="1"/>
    </xf>
    <xf numFmtId="0" fontId="0" fillId="6" borderId="17" xfId="0" applyFill="1" applyBorder="1"/>
    <xf numFmtId="0" fontId="2" fillId="6" borderId="17" xfId="0" applyFont="1" applyFill="1" applyBorder="1"/>
    <xf numFmtId="164" fontId="2" fillId="6" borderId="2" xfId="0" applyNumberFormat="1" applyFont="1" applyFill="1" applyBorder="1" applyAlignment="1">
      <alignment horizontal="center"/>
    </xf>
    <xf numFmtId="44" fontId="2" fillId="6" borderId="2" xfId="0" applyNumberFormat="1" applyFont="1" applyFill="1" applyBorder="1" applyAlignment="1"/>
    <xf numFmtId="0" fontId="8" fillId="4" borderId="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/>
    </xf>
    <xf numFmtId="9" fontId="8" fillId="2" borderId="14" xfId="2" applyFont="1" applyFill="1" applyBorder="1" applyAlignment="1">
      <alignment horizontal="center" wrapText="1"/>
    </xf>
    <xf numFmtId="44" fontId="8" fillId="2" borderId="14" xfId="1" applyFont="1" applyFill="1" applyBorder="1" applyAlignment="1">
      <alignment horizontal="center"/>
    </xf>
    <xf numFmtId="44" fontId="8" fillId="2" borderId="14" xfId="1" applyFont="1" applyFill="1" applyBorder="1" applyAlignment="1">
      <alignment horizontal="center" wrapText="1"/>
    </xf>
    <xf numFmtId="44" fontId="8" fillId="2" borderId="15" xfId="1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/>
    </xf>
    <xf numFmtId="14" fontId="6" fillId="5" borderId="8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4" fontId="6" fillId="5" borderId="8" xfId="1" applyFont="1" applyFill="1" applyBorder="1"/>
    <xf numFmtId="44" fontId="6" fillId="5" borderId="8" xfId="0" applyNumberFormat="1" applyFont="1" applyFill="1" applyBorder="1"/>
    <xf numFmtId="0" fontId="8" fillId="0" borderId="8" xfId="0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9" fontId="2" fillId="2" borderId="18" xfId="2" applyFont="1" applyFill="1" applyBorder="1" applyAlignment="1">
      <alignment horizontal="center" wrapText="1"/>
    </xf>
    <xf numFmtId="44" fontId="2" fillId="2" borderId="18" xfId="1" applyFont="1" applyFill="1" applyBorder="1" applyAlignment="1">
      <alignment horizontal="center"/>
    </xf>
    <xf numFmtId="44" fontId="2" fillId="2" borderId="18" xfId="1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9" fillId="0" borderId="9" xfId="0" applyFont="1" applyBorder="1"/>
    <xf numFmtId="0" fontId="9" fillId="0" borderId="8" xfId="0" applyFont="1" applyBorder="1"/>
    <xf numFmtId="0" fontId="8" fillId="0" borderId="8" xfId="0" applyFont="1" applyFill="1" applyBorder="1" applyAlignment="1">
      <alignment wrapText="1"/>
    </xf>
    <xf numFmtId="0" fontId="9" fillId="0" borderId="8" xfId="0" applyFont="1" applyBorder="1" applyAlignment="1">
      <alignment horizontal="center"/>
    </xf>
    <xf numFmtId="10" fontId="6" fillId="0" borderId="8" xfId="0" applyNumberFormat="1" applyFont="1" applyBorder="1" applyAlignment="1">
      <alignment horizontal="center"/>
    </xf>
    <xf numFmtId="44" fontId="6" fillId="0" borderId="8" xfId="0" applyNumberFormat="1" applyFont="1" applyBorder="1" applyAlignment="1">
      <alignment horizontal="center"/>
    </xf>
    <xf numFmtId="44" fontId="6" fillId="5" borderId="8" xfId="0" applyNumberFormat="1" applyFont="1" applyFill="1" applyBorder="1" applyAlignment="1">
      <alignment horizontal="center"/>
    </xf>
    <xf numFmtId="10" fontId="6" fillId="5" borderId="8" xfId="0" applyNumberFormat="1" applyFont="1" applyFill="1" applyBorder="1" applyAlignment="1">
      <alignment horizontal="center"/>
    </xf>
    <xf numFmtId="44" fontId="6" fillId="0" borderId="8" xfId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44" fontId="8" fillId="0" borderId="4" xfId="0" applyNumberFormat="1" applyFont="1" applyBorder="1"/>
    <xf numFmtId="0" fontId="0" fillId="0" borderId="8" xfId="0" applyBorder="1"/>
    <xf numFmtId="44" fontId="0" fillId="0" borderId="0" xfId="0" applyNumberFormat="1"/>
    <xf numFmtId="9" fontId="6" fillId="5" borderId="8" xfId="2" applyFont="1" applyFill="1" applyBorder="1"/>
    <xf numFmtId="44" fontId="0" fillId="0" borderId="8" xfId="0" applyNumberFormat="1" applyBorder="1"/>
    <xf numFmtId="0" fontId="6" fillId="5" borderId="22" xfId="0" applyFont="1" applyFill="1" applyBorder="1" applyAlignment="1">
      <alignment horizontal="center"/>
    </xf>
    <xf numFmtId="9" fontId="6" fillId="5" borderId="22" xfId="2" applyFont="1" applyFill="1" applyBorder="1"/>
    <xf numFmtId="44" fontId="6" fillId="5" borderId="22" xfId="1" applyFont="1" applyFill="1" applyBorder="1"/>
    <xf numFmtId="44" fontId="0" fillId="0" borderId="22" xfId="0" applyNumberFormat="1" applyBorder="1"/>
    <xf numFmtId="0" fontId="6" fillId="5" borderId="22" xfId="0" applyNumberFormat="1" applyFont="1" applyFill="1" applyBorder="1" applyAlignment="1">
      <alignment horizontal="center"/>
    </xf>
    <xf numFmtId="44" fontId="6" fillId="5" borderId="23" xfId="1" applyFont="1" applyFill="1" applyBorder="1"/>
    <xf numFmtId="0" fontId="8" fillId="0" borderId="8" xfId="0" applyFont="1" applyBorder="1" applyAlignment="1">
      <alignment horizontal="right" wrapText="1"/>
    </xf>
    <xf numFmtId="0" fontId="6" fillId="0" borderId="0" xfId="0" applyFont="1" applyBorder="1"/>
    <xf numFmtId="0" fontId="8" fillId="5" borderId="8" xfId="0" applyFont="1" applyFill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0" fillId="0" borderId="8" xfId="0" applyBorder="1" applyAlignment="1">
      <alignment horizontal="center"/>
    </xf>
    <xf numFmtId="10" fontId="0" fillId="0" borderId="8" xfId="0" applyNumberFormat="1" applyBorder="1"/>
    <xf numFmtId="44" fontId="0" fillId="0" borderId="8" xfId="1" applyFont="1" applyBorder="1"/>
    <xf numFmtId="0" fontId="0" fillId="0" borderId="0" xfId="0" applyBorder="1" applyAlignment="1">
      <alignment horizontal="center"/>
    </xf>
    <xf numFmtId="10" fontId="0" fillId="0" borderId="0" xfId="0" applyNumberFormat="1" applyBorder="1"/>
    <xf numFmtId="44" fontId="0" fillId="0" borderId="0" xfId="1" applyFont="1" applyBorder="1"/>
    <xf numFmtId="14" fontId="6" fillId="0" borderId="8" xfId="0" applyNumberFormat="1" applyFont="1" applyBorder="1"/>
    <xf numFmtId="0" fontId="6" fillId="5" borderId="8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8" xfId="0" applyNumberFormat="1" applyBorder="1" applyAlignment="1">
      <alignment horizontal="right"/>
    </xf>
    <xf numFmtId="0" fontId="0" fillId="0" borderId="8" xfId="0" applyBorder="1" applyAlignment="1">
      <alignment wrapText="1"/>
    </xf>
    <xf numFmtId="44" fontId="4" fillId="0" borderId="8" xfId="0" applyNumberFormat="1" applyFont="1" applyBorder="1" applyAlignment="1">
      <alignment horizontal="center"/>
    </xf>
    <xf numFmtId="44" fontId="11" fillId="0" borderId="8" xfId="0" applyNumberFormat="1" applyFont="1" applyBorder="1"/>
    <xf numFmtId="44" fontId="11" fillId="0" borderId="0" xfId="0" applyNumberFormat="1" applyFont="1" applyBorder="1"/>
    <xf numFmtId="0" fontId="0" fillId="0" borderId="0" xfId="0" applyAlignment="1"/>
    <xf numFmtId="0" fontId="6" fillId="5" borderId="8" xfId="0" applyFont="1" applyFill="1" applyBorder="1" applyAlignment="1">
      <alignment horizontal="center" wrapText="1"/>
    </xf>
    <xf numFmtId="10" fontId="6" fillId="5" borderId="8" xfId="0" applyNumberFormat="1" applyFont="1" applyFill="1" applyBorder="1"/>
    <xf numFmtId="0" fontId="6" fillId="5" borderId="8" xfId="0" applyFont="1" applyFill="1" applyBorder="1"/>
    <xf numFmtId="0" fontId="8" fillId="2" borderId="18" xfId="0" applyFont="1" applyFill="1" applyBorder="1" applyAlignment="1">
      <alignment horizontal="center" wrapText="1"/>
    </xf>
    <xf numFmtId="44" fontId="8" fillId="0" borderId="8" xfId="0" applyNumberFormat="1" applyFont="1" applyBorder="1"/>
    <xf numFmtId="0" fontId="8" fillId="0" borderId="8" xfId="0" applyFont="1" applyFill="1" applyBorder="1" applyAlignment="1">
      <alignment horizontal="center" wrapText="1"/>
    </xf>
    <xf numFmtId="0" fontId="8" fillId="0" borderId="8" xfId="0" applyNumberFormat="1" applyFont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44" fontId="2" fillId="6" borderId="2" xfId="0" applyNumberFormat="1" applyFont="1" applyFill="1" applyBorder="1" applyAlignment="1">
      <alignment horizontal="center"/>
    </xf>
    <xf numFmtId="44" fontId="0" fillId="0" borderId="8" xfId="1" applyFont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2</xdr:col>
      <xdr:colOff>1118235</xdr:colOff>
      <xdr:row>7</xdr:row>
      <xdr:rowOff>183261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2BCAD08-D1F2-4A61-9726-6F6C7AAA1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6004560" cy="14691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3</xdr:col>
      <xdr:colOff>680085</xdr:colOff>
      <xdr:row>7</xdr:row>
      <xdr:rowOff>183261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AC3EE98-4FFE-4A5C-93D7-22B10ABE3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6004560" cy="14691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4</xdr:col>
      <xdr:colOff>2171700</xdr:colOff>
      <xdr:row>8</xdr:row>
      <xdr:rowOff>145445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DACF670-85B9-4482-BC36-B419DAF4F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4"/>
          <a:ext cx="7029450" cy="16027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123824</xdr:rowOff>
    </xdr:from>
    <xdr:to>
      <xdr:col>5</xdr:col>
      <xdr:colOff>171450</xdr:colOff>
      <xdr:row>9</xdr:row>
      <xdr:rowOff>12095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C415A29-E718-4882-8CB6-823B82892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4"/>
          <a:ext cx="7029450" cy="16027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38100</xdr:colOff>
      <xdr:row>8</xdr:row>
      <xdr:rowOff>126111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D133ACE-4764-4AE3-AD71-FEF91DC0A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5762625" cy="14596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5</xdr:col>
      <xdr:colOff>542925</xdr:colOff>
      <xdr:row>8</xdr:row>
      <xdr:rowOff>164496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AF21543-1400-43B6-BF1F-5343F3D32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7029450" cy="16027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123824</xdr:rowOff>
    </xdr:from>
    <xdr:to>
      <xdr:col>5</xdr:col>
      <xdr:colOff>209550</xdr:colOff>
      <xdr:row>9</xdr:row>
      <xdr:rowOff>12095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9707BD8-991D-4A0E-9B48-FCA46F187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4"/>
          <a:ext cx="7029450" cy="16027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161925</xdr:colOff>
      <xdr:row>7</xdr:row>
      <xdr:rowOff>126111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248F4DC-AD5C-454B-82C0-B993F4587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2625" cy="1459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2057400</xdr:colOff>
      <xdr:row>8</xdr:row>
      <xdr:rowOff>78771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444CA08-B2BF-4E68-B826-215108DBB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6027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4</xdr:col>
      <xdr:colOff>1356360</xdr:colOff>
      <xdr:row>8</xdr:row>
      <xdr:rowOff>11811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09B6C47-4F2C-409E-87D1-CC8C6CCC1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675"/>
          <a:ext cx="6004560" cy="14691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142874</xdr:rowOff>
    </xdr:from>
    <xdr:to>
      <xdr:col>3</xdr:col>
      <xdr:colOff>428624</xdr:colOff>
      <xdr:row>8</xdr:row>
      <xdr:rowOff>78485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80FFC49-254C-4257-8AED-43A355B28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42874"/>
          <a:ext cx="5762625" cy="14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180974</xdr:rowOff>
    </xdr:from>
    <xdr:to>
      <xdr:col>4</xdr:col>
      <xdr:colOff>2390775</xdr:colOff>
      <xdr:row>9</xdr:row>
      <xdr:rowOff>69245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B4890CE-3702-4042-BEE7-7BC42A125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80974"/>
          <a:ext cx="7029450" cy="16027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4</xdr:col>
      <xdr:colOff>1889760</xdr:colOff>
      <xdr:row>8</xdr:row>
      <xdr:rowOff>30861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2C10958-B17A-4D40-A973-7C16FA495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5725"/>
          <a:ext cx="6004560" cy="14691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1285875</xdr:colOff>
      <xdr:row>8</xdr:row>
      <xdr:rowOff>126111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D48AC4DA-C355-474F-9B7A-E69A2D65C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5762625" cy="14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123824</xdr:rowOff>
    </xdr:from>
    <xdr:to>
      <xdr:col>5</xdr:col>
      <xdr:colOff>466725</xdr:colOff>
      <xdr:row>9</xdr:row>
      <xdr:rowOff>12095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D4E2B44-CED7-4696-8FB7-62076B97E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4"/>
          <a:ext cx="7029450" cy="16027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123824</xdr:rowOff>
    </xdr:from>
    <xdr:to>
      <xdr:col>5</xdr:col>
      <xdr:colOff>428625</xdr:colOff>
      <xdr:row>9</xdr:row>
      <xdr:rowOff>12095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37E83B7-F867-48C6-A0A1-183FD00AF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4"/>
          <a:ext cx="7029450" cy="1602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D422F-AF25-4444-841A-CACBDCB3F5BD}">
  <dimension ref="A6:D35"/>
  <sheetViews>
    <sheetView tabSelected="1" workbookViewId="0">
      <selection activeCell="D26" sqref="D26"/>
    </sheetView>
  </sheetViews>
  <sheetFormatPr defaultRowHeight="15" x14ac:dyDescent="0.25"/>
  <cols>
    <col min="1" max="1" width="34.42578125" customWidth="1"/>
    <col min="2" max="2" width="39.140625" customWidth="1"/>
    <col min="3" max="3" width="17.28515625" customWidth="1"/>
    <col min="4" max="4" width="22" customWidth="1"/>
  </cols>
  <sheetData>
    <row r="6" spans="1:4" x14ac:dyDescent="0.25">
      <c r="D6" s="3"/>
    </row>
    <row r="7" spans="1:4" x14ac:dyDescent="0.25">
      <c r="D7" s="3"/>
    </row>
    <row r="8" spans="1:4" x14ac:dyDescent="0.25">
      <c r="D8" s="3"/>
    </row>
    <row r="9" spans="1:4" x14ac:dyDescent="0.25">
      <c r="A9" s="15" t="s">
        <v>135</v>
      </c>
      <c r="D9" s="3"/>
    </row>
    <row r="10" spans="1:4" ht="15.75" thickBot="1" x14ac:dyDescent="0.3">
      <c r="D10" s="3"/>
    </row>
    <row r="11" spans="1:4" ht="34.5" customHeight="1" x14ac:dyDescent="0.25">
      <c r="A11" s="61" t="s">
        <v>3</v>
      </c>
      <c r="B11" s="62" t="s">
        <v>4</v>
      </c>
      <c r="C11" s="63" t="s">
        <v>14</v>
      </c>
      <c r="D11" s="64" t="s">
        <v>48</v>
      </c>
    </row>
    <row r="12" spans="1:4" ht="42.75" customHeight="1" x14ac:dyDescent="0.25">
      <c r="A12" s="99" t="s">
        <v>44</v>
      </c>
      <c r="B12" s="135" t="s">
        <v>137</v>
      </c>
      <c r="C12" s="57">
        <v>2</v>
      </c>
      <c r="D12" s="140">
        <v>14400</v>
      </c>
    </row>
    <row r="13" spans="1:4" ht="62.25" customHeight="1" x14ac:dyDescent="0.25">
      <c r="A13" s="135" t="s">
        <v>136</v>
      </c>
      <c r="B13" s="135" t="s">
        <v>137</v>
      </c>
      <c r="C13" s="135">
        <v>4</v>
      </c>
      <c r="D13" s="140">
        <v>27000</v>
      </c>
    </row>
    <row r="14" spans="1:4" ht="45.75" customHeight="1" x14ac:dyDescent="0.25">
      <c r="A14" s="135"/>
      <c r="B14" s="135"/>
      <c r="C14" s="135"/>
      <c r="D14" s="135"/>
    </row>
    <row r="15" spans="1:4" ht="44.25" customHeight="1" x14ac:dyDescent="0.25">
      <c r="A15" s="135"/>
      <c r="B15" s="135"/>
      <c r="C15" s="135"/>
      <c r="D15" s="135"/>
    </row>
    <row r="16" spans="1:4" ht="28.5" customHeight="1" x14ac:dyDescent="0.25">
      <c r="A16" s="135"/>
      <c r="B16" s="135"/>
      <c r="C16" s="135"/>
      <c r="D16" s="135"/>
    </row>
    <row r="17" spans="1:4" x14ac:dyDescent="0.25">
      <c r="A17" s="135"/>
      <c r="B17" s="135"/>
      <c r="C17" s="135"/>
      <c r="D17" s="135"/>
    </row>
    <row r="18" spans="1:4" x14ac:dyDescent="0.25">
      <c r="A18" s="135"/>
      <c r="B18" s="135"/>
      <c r="C18" s="135"/>
      <c r="D18" s="135"/>
    </row>
    <row r="19" spans="1:4" x14ac:dyDescent="0.25">
      <c r="A19" s="135"/>
      <c r="B19" s="135"/>
      <c r="C19" s="135"/>
      <c r="D19" s="135"/>
    </row>
    <row r="20" spans="1:4" ht="15.75" thickBot="1" x14ac:dyDescent="0.3">
      <c r="A20" s="137"/>
      <c r="B20" s="138" t="s">
        <v>49</v>
      </c>
      <c r="C20" s="67">
        <f>SUM(C12:C19)</f>
        <v>6</v>
      </c>
      <c r="D20" s="139">
        <f>SUM(D12:D19)</f>
        <v>41400</v>
      </c>
    </row>
    <row r="21" spans="1:4" x14ac:dyDescent="0.25">
      <c r="D21" s="3"/>
    </row>
    <row r="22" spans="1:4" x14ac:dyDescent="0.25">
      <c r="D22" s="3"/>
    </row>
    <row r="23" spans="1:4" x14ac:dyDescent="0.25">
      <c r="A23" s="15" t="s">
        <v>51</v>
      </c>
    </row>
    <row r="24" spans="1:4" ht="15.75" thickBot="1" x14ac:dyDescent="0.3"/>
    <row r="25" spans="1:4" ht="30" x14ac:dyDescent="0.25">
      <c r="A25" s="53" t="s">
        <v>3</v>
      </c>
      <c r="B25" s="54" t="s">
        <v>4</v>
      </c>
      <c r="C25" s="55" t="s">
        <v>50</v>
      </c>
    </row>
    <row r="26" spans="1:4" ht="30" x14ac:dyDescent="0.25">
      <c r="A26" s="135" t="s">
        <v>136</v>
      </c>
      <c r="B26" s="92" t="s">
        <v>137</v>
      </c>
      <c r="C26" s="136">
        <v>3</v>
      </c>
    </row>
    <row r="27" spans="1:4" x14ac:dyDescent="0.25">
      <c r="A27" s="99"/>
      <c r="B27" s="99"/>
      <c r="C27" s="99"/>
    </row>
    <row r="28" spans="1:4" x14ac:dyDescent="0.25">
      <c r="A28" s="99"/>
      <c r="B28" s="99"/>
      <c r="C28" s="99"/>
    </row>
    <row r="29" spans="1:4" x14ac:dyDescent="0.25">
      <c r="A29" s="99"/>
      <c r="B29" s="99"/>
      <c r="C29" s="99"/>
    </row>
    <row r="30" spans="1:4" x14ac:dyDescent="0.25">
      <c r="A30" s="99"/>
      <c r="B30" s="99"/>
      <c r="C30" s="99"/>
    </row>
    <row r="31" spans="1:4" ht="15.75" thickBot="1" x14ac:dyDescent="0.3">
      <c r="A31" s="99"/>
      <c r="B31" s="99"/>
      <c r="C31" s="99"/>
    </row>
    <row r="32" spans="1:4" ht="27.75" customHeight="1" thickBot="1" x14ac:dyDescent="0.3">
      <c r="A32" s="52"/>
      <c r="B32" s="34" t="s">
        <v>49</v>
      </c>
      <c r="C32" s="60">
        <f>SUM(C26:C31)</f>
        <v>3</v>
      </c>
    </row>
    <row r="33" spans="3:3" ht="27.75" customHeight="1" x14ac:dyDescent="0.25"/>
    <row r="34" spans="3:3" ht="27.75" customHeight="1" x14ac:dyDescent="0.25"/>
    <row r="35" spans="3:3" x14ac:dyDescent="0.25">
      <c r="C35" s="35"/>
    </row>
  </sheetData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F8C7F-D4BB-4690-9C3D-3C664824D4B2}">
  <dimension ref="A6:D14"/>
  <sheetViews>
    <sheetView workbookViewId="0">
      <selection activeCell="A9" sqref="A9:C13"/>
    </sheetView>
  </sheetViews>
  <sheetFormatPr defaultRowHeight="15" x14ac:dyDescent="0.25"/>
  <cols>
    <col min="1" max="1" width="29.28515625" customWidth="1"/>
    <col min="2" max="2" width="37.42578125" customWidth="1"/>
    <col min="3" max="3" width="13.42578125" customWidth="1"/>
    <col min="4" max="4" width="30" customWidth="1"/>
  </cols>
  <sheetData>
    <row r="6" spans="1:4" x14ac:dyDescent="0.25">
      <c r="D6" s="3"/>
    </row>
    <row r="7" spans="1:4" x14ac:dyDescent="0.25">
      <c r="D7" s="3"/>
    </row>
    <row r="8" spans="1:4" x14ac:dyDescent="0.25">
      <c r="D8" s="3"/>
    </row>
    <row r="9" spans="1:4" x14ac:dyDescent="0.25">
      <c r="A9" s="15" t="s">
        <v>120</v>
      </c>
      <c r="D9" s="3"/>
    </row>
    <row r="10" spans="1:4" ht="15.75" thickBot="1" x14ac:dyDescent="0.3">
      <c r="D10" s="3"/>
    </row>
    <row r="11" spans="1:4" ht="30" x14ac:dyDescent="0.25">
      <c r="A11" s="53" t="s">
        <v>3</v>
      </c>
      <c r="B11" s="54" t="s">
        <v>4</v>
      </c>
      <c r="C11" s="55" t="s">
        <v>50</v>
      </c>
      <c r="D11" s="3"/>
    </row>
    <row r="12" spans="1:4" ht="51" customHeight="1" thickBot="1" x14ac:dyDescent="0.3">
      <c r="A12" s="59" t="s">
        <v>116</v>
      </c>
      <c r="B12" s="58" t="s">
        <v>117</v>
      </c>
      <c r="C12" s="57">
        <v>1</v>
      </c>
      <c r="D12" s="3"/>
    </row>
    <row r="13" spans="1:4" ht="15.75" thickBot="1" x14ac:dyDescent="0.3">
      <c r="A13" s="52"/>
      <c r="B13" s="34" t="s">
        <v>49</v>
      </c>
      <c r="C13" s="60">
        <v>16</v>
      </c>
      <c r="D13" s="3"/>
    </row>
    <row r="14" spans="1:4" x14ac:dyDescent="0.25">
      <c r="D14" s="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B0CE-0CB5-4E56-8F1F-9FC9C969D883}">
  <dimension ref="A1:S25"/>
  <sheetViews>
    <sheetView workbookViewId="0">
      <selection activeCell="H9" sqref="H9"/>
    </sheetView>
  </sheetViews>
  <sheetFormatPr defaultRowHeight="15" x14ac:dyDescent="0.25"/>
  <cols>
    <col min="2" max="2" width="15.85546875" customWidth="1"/>
    <col min="3" max="3" width="15" customWidth="1"/>
    <col min="4" max="4" width="32.85546875" customWidth="1"/>
    <col min="5" max="5" width="36" customWidth="1"/>
    <col min="6" max="8" width="11.7109375" customWidth="1"/>
    <col min="9" max="9" width="16.42578125" customWidth="1"/>
    <col min="14" max="14" width="19.7109375" customWidth="1"/>
    <col min="16" max="16" width="14.7109375" customWidth="1"/>
  </cols>
  <sheetData>
    <row r="1" spans="1:19" x14ac:dyDescent="0.25">
      <c r="F1" s="4"/>
      <c r="M1" s="4"/>
      <c r="O1" s="4"/>
      <c r="Q1" s="3"/>
    </row>
    <row r="2" spans="1:19" x14ac:dyDescent="0.25">
      <c r="F2" s="4"/>
      <c r="M2" s="4"/>
      <c r="O2" s="4"/>
      <c r="Q2" s="3"/>
    </row>
    <row r="3" spans="1:19" x14ac:dyDescent="0.25">
      <c r="F3" s="4"/>
      <c r="M3" s="4"/>
      <c r="O3" s="4"/>
      <c r="Q3" s="3"/>
    </row>
    <row r="4" spans="1:19" x14ac:dyDescent="0.25">
      <c r="F4" s="4"/>
      <c r="M4" s="4"/>
      <c r="O4" s="4"/>
      <c r="Q4" s="3"/>
    </row>
    <row r="5" spans="1:19" x14ac:dyDescent="0.25">
      <c r="F5" s="4"/>
      <c r="M5" s="4"/>
      <c r="O5" s="4"/>
      <c r="Q5" s="3"/>
    </row>
    <row r="6" spans="1:19" x14ac:dyDescent="0.25">
      <c r="F6" s="4"/>
      <c r="M6" s="4"/>
      <c r="O6" s="4"/>
      <c r="Q6" s="3"/>
    </row>
    <row r="7" spans="1:19" x14ac:dyDescent="0.25">
      <c r="F7" s="4"/>
      <c r="M7" s="4"/>
      <c r="O7" s="4"/>
      <c r="Q7" s="3"/>
    </row>
    <row r="8" spans="1:19" x14ac:dyDescent="0.25">
      <c r="F8" s="4"/>
      <c r="M8" s="4"/>
      <c r="O8" s="4"/>
      <c r="Q8" s="3"/>
    </row>
    <row r="9" spans="1:19" x14ac:dyDescent="0.25">
      <c r="F9" s="4"/>
      <c r="M9" s="4"/>
      <c r="O9" s="4"/>
      <c r="Q9" s="3"/>
    </row>
    <row r="10" spans="1:19" ht="18.75" x14ac:dyDescent="0.3">
      <c r="A10" s="1" t="s">
        <v>64</v>
      </c>
      <c r="B10" s="1"/>
      <c r="E10" s="36" t="s">
        <v>61</v>
      </c>
      <c r="F10" s="4"/>
      <c r="J10" s="2"/>
      <c r="L10" s="3"/>
      <c r="M10" s="7"/>
      <c r="O10" s="4"/>
      <c r="Q10" s="3"/>
      <c r="R10" s="4"/>
    </row>
    <row r="11" spans="1:19" x14ac:dyDescent="0.25">
      <c r="F11" s="4"/>
      <c r="J11" s="2"/>
      <c r="L11" s="3"/>
      <c r="M11" s="7"/>
      <c r="O11" s="4"/>
      <c r="Q11" s="3"/>
      <c r="R11" s="4"/>
    </row>
    <row r="12" spans="1:19" x14ac:dyDescent="0.25">
      <c r="B12" t="s">
        <v>0</v>
      </c>
      <c r="C12" s="13">
        <v>940.58</v>
      </c>
      <c r="F12" s="4"/>
      <c r="J12" s="2"/>
      <c r="L12" s="3"/>
      <c r="M12" s="7"/>
      <c r="O12" s="4"/>
      <c r="Q12" s="3"/>
      <c r="R12" s="4"/>
    </row>
    <row r="13" spans="1:19" ht="15.75" thickBot="1" x14ac:dyDescent="0.3">
      <c r="B13" t="s">
        <v>41</v>
      </c>
      <c r="C13" s="13">
        <v>1181</v>
      </c>
      <c r="F13" s="4"/>
      <c r="J13" s="2"/>
      <c r="L13" s="3"/>
      <c r="M13" s="7"/>
      <c r="O13" s="4"/>
      <c r="Q13" s="3"/>
      <c r="R13" s="4"/>
    </row>
    <row r="14" spans="1:19" x14ac:dyDescent="0.25">
      <c r="A14" s="8"/>
      <c r="B14" s="9"/>
      <c r="C14" s="9"/>
      <c r="D14" s="9"/>
      <c r="E14" s="9"/>
      <c r="F14" s="8"/>
      <c r="G14" s="9"/>
      <c r="H14" s="8"/>
      <c r="I14" s="8"/>
      <c r="J14" s="10"/>
      <c r="K14" s="9"/>
      <c r="L14" s="11"/>
      <c r="M14" s="12"/>
      <c r="N14" s="9"/>
      <c r="O14" s="8"/>
      <c r="P14" s="9"/>
      <c r="Q14" s="11"/>
      <c r="R14" s="141" t="s">
        <v>31</v>
      </c>
      <c r="S14" s="142"/>
    </row>
    <row r="15" spans="1:19" ht="57.75" customHeight="1" x14ac:dyDescent="0.25">
      <c r="A15" s="84" t="s">
        <v>1</v>
      </c>
      <c r="B15" s="84" t="s">
        <v>2</v>
      </c>
      <c r="C15" s="85" t="s">
        <v>46</v>
      </c>
      <c r="D15" s="85" t="s">
        <v>3</v>
      </c>
      <c r="E15" s="85" t="s">
        <v>4</v>
      </c>
      <c r="F15" s="84" t="s">
        <v>5</v>
      </c>
      <c r="G15" s="84" t="s">
        <v>6</v>
      </c>
      <c r="H15" s="84" t="s">
        <v>7</v>
      </c>
      <c r="I15" s="84" t="s">
        <v>8</v>
      </c>
      <c r="J15" s="86" t="s">
        <v>9</v>
      </c>
      <c r="K15" s="84" t="s">
        <v>10</v>
      </c>
      <c r="L15" s="87" t="s">
        <v>11</v>
      </c>
      <c r="M15" s="88" t="s">
        <v>12</v>
      </c>
      <c r="N15" s="84" t="s">
        <v>13</v>
      </c>
      <c r="O15" s="84" t="s">
        <v>14</v>
      </c>
      <c r="P15" s="84" t="s">
        <v>15</v>
      </c>
      <c r="Q15" s="88" t="s">
        <v>16</v>
      </c>
      <c r="R15" s="89">
        <v>2020</v>
      </c>
      <c r="S15" s="89" t="s">
        <v>32</v>
      </c>
    </row>
    <row r="16" spans="1:19" ht="46.5" customHeight="1" x14ac:dyDescent="0.25">
      <c r="A16" s="82" t="s">
        <v>122</v>
      </c>
      <c r="B16" s="83">
        <v>44210</v>
      </c>
      <c r="C16" s="49" t="s">
        <v>123</v>
      </c>
      <c r="D16" s="56" t="s">
        <v>38</v>
      </c>
      <c r="E16" s="23" t="s">
        <v>110</v>
      </c>
      <c r="F16" s="49" t="s">
        <v>34</v>
      </c>
      <c r="G16" s="49">
        <v>1</v>
      </c>
      <c r="H16" s="49">
        <v>11</v>
      </c>
      <c r="I16" s="49" t="s">
        <v>20</v>
      </c>
      <c r="J16" s="94">
        <v>0.05</v>
      </c>
      <c r="K16" s="49" t="s">
        <v>33</v>
      </c>
      <c r="L16" s="49">
        <v>1037.4100000000001</v>
      </c>
      <c r="M16" s="49" t="s">
        <v>20</v>
      </c>
      <c r="N16" s="95">
        <f>H16*G16*(J16*L16+($C$13-940.58)*0.3796)+$C$12*G16*H16/12</f>
        <v>2436.671585333333</v>
      </c>
      <c r="O16" s="49">
        <v>0</v>
      </c>
      <c r="P16" s="49" t="s">
        <v>57</v>
      </c>
      <c r="Q16" s="49" t="s">
        <v>57</v>
      </c>
      <c r="R16" s="93"/>
      <c r="S16" s="93"/>
    </row>
    <row r="17" spans="1:19" ht="15.75" thickBot="1" x14ac:dyDescent="0.3">
      <c r="A17" s="24"/>
      <c r="B17" s="25"/>
      <c r="C17" s="25"/>
      <c r="D17" s="26"/>
      <c r="E17" s="27"/>
      <c r="F17" s="28"/>
      <c r="G17" s="28"/>
      <c r="H17" s="26"/>
      <c r="I17" s="28"/>
      <c r="J17" s="29"/>
      <c r="K17" s="143" t="s">
        <v>21</v>
      </c>
      <c r="L17" s="144"/>
      <c r="M17" s="145"/>
      <c r="N17" s="31">
        <f>SUM(N16:N16)</f>
        <v>2436.671585333333</v>
      </c>
      <c r="O17" s="32">
        <f>SUM(O16:O16)</f>
        <v>0</v>
      </c>
      <c r="P17" s="31">
        <f>SUM(P16:P16)</f>
        <v>0</v>
      </c>
      <c r="Q17" s="31">
        <f>SUM(Q16:Q16)</f>
        <v>0</v>
      </c>
      <c r="R17" s="90"/>
      <c r="S17" s="90"/>
    </row>
    <row r="18" spans="1:19" x14ac:dyDescent="0.25">
      <c r="A18" s="4"/>
      <c r="B18" s="25"/>
      <c r="C18" s="25"/>
      <c r="D18" s="25"/>
      <c r="E18" s="5"/>
      <c r="F18" s="4"/>
      <c r="G18" s="4"/>
      <c r="H18" s="4"/>
      <c r="I18" s="4"/>
      <c r="J18" s="6"/>
      <c r="L18" s="3"/>
      <c r="M18" s="4"/>
      <c r="O18" s="4"/>
      <c r="Q18" s="3"/>
    </row>
    <row r="19" spans="1:19" x14ac:dyDescent="0.25">
      <c r="A19" s="4"/>
      <c r="D19" t="s">
        <v>26</v>
      </c>
      <c r="E19" s="5"/>
      <c r="F19" s="4"/>
      <c r="M19" s="4"/>
      <c r="N19" s="4"/>
      <c r="O19" s="4"/>
      <c r="P19" s="3"/>
      <c r="Q19" s="3"/>
    </row>
    <row r="20" spans="1:19" x14ac:dyDescent="0.25">
      <c r="F20" s="4"/>
      <c r="M20" s="4"/>
      <c r="N20" s="4"/>
      <c r="O20" s="4"/>
      <c r="P20" s="3"/>
      <c r="Q20" s="3"/>
    </row>
    <row r="21" spans="1:19" ht="15.75" thickBot="1" x14ac:dyDescent="0.3">
      <c r="D21" s="15" t="s">
        <v>27</v>
      </c>
      <c r="E21" s="14"/>
      <c r="F21" s="4"/>
      <c r="M21" s="4"/>
      <c r="N21" s="37"/>
      <c r="O21" s="4"/>
      <c r="P21" s="3"/>
      <c r="Q21" s="3"/>
    </row>
    <row r="22" spans="1:19" x14ac:dyDescent="0.25">
      <c r="F22" s="4"/>
      <c r="M22" s="4"/>
      <c r="N22" s="37"/>
      <c r="O22" s="4"/>
      <c r="Q22" s="3"/>
    </row>
    <row r="23" spans="1:19" ht="15.75" thickBot="1" x14ac:dyDescent="0.3">
      <c r="D23" s="15" t="s">
        <v>42</v>
      </c>
      <c r="E23" s="14"/>
      <c r="F23" s="4"/>
      <c r="M23" s="4"/>
      <c r="O23" s="4"/>
      <c r="Q23" s="3"/>
    </row>
    <row r="24" spans="1:19" x14ac:dyDescent="0.25">
      <c r="F24" s="4"/>
      <c r="M24" s="4"/>
      <c r="O24" s="4"/>
      <c r="Q24" s="3"/>
    </row>
    <row r="25" spans="1:19" ht="15.75" thickBot="1" x14ac:dyDescent="0.3">
      <c r="D25" s="15" t="s">
        <v>43</v>
      </c>
      <c r="E25" s="14"/>
      <c r="F25" s="4"/>
      <c r="M25" s="4"/>
      <c r="O25" s="4"/>
      <c r="Q25" s="3"/>
    </row>
  </sheetData>
  <mergeCells count="2">
    <mergeCell ref="R14:S14"/>
    <mergeCell ref="K17:M17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23D98-5C16-45A1-964F-4DAE99CC61C3}">
  <sheetPr>
    <pageSetUpPr fitToPage="1"/>
  </sheetPr>
  <dimension ref="A1:Q32"/>
  <sheetViews>
    <sheetView workbookViewId="0">
      <selection activeCell="E21" sqref="E21"/>
    </sheetView>
  </sheetViews>
  <sheetFormatPr defaultRowHeight="15" x14ac:dyDescent="0.25"/>
  <cols>
    <col min="2" max="2" width="12.42578125" customWidth="1"/>
    <col min="3" max="3" width="16.28515625" customWidth="1"/>
    <col min="4" max="4" width="32.140625" customWidth="1"/>
    <col min="5" max="5" width="32.85546875" customWidth="1"/>
    <col min="6" max="6" width="10.28515625" customWidth="1"/>
    <col min="7" max="7" width="10.5703125" customWidth="1"/>
    <col min="9" max="9" width="16.5703125" customWidth="1"/>
    <col min="10" max="10" width="14.28515625" customWidth="1"/>
    <col min="11" max="11" width="10.7109375" customWidth="1"/>
    <col min="12" max="12" width="12.28515625" customWidth="1"/>
    <col min="13" max="13" width="13.5703125" customWidth="1"/>
    <col min="14" max="14" width="14.85546875" customWidth="1"/>
    <col min="15" max="15" width="10.7109375" customWidth="1"/>
    <col min="16" max="16" width="13.5703125" customWidth="1"/>
    <col min="17" max="17" width="12" customWidth="1"/>
  </cols>
  <sheetData>
    <row r="1" spans="1:17" x14ac:dyDescent="0.25">
      <c r="F1" s="4"/>
      <c r="M1" s="4"/>
      <c r="O1" s="4"/>
      <c r="Q1" s="3" t="s">
        <v>125</v>
      </c>
    </row>
    <row r="2" spans="1:17" x14ac:dyDescent="0.25">
      <c r="F2" s="4"/>
      <c r="M2" s="4"/>
      <c r="O2" s="4"/>
      <c r="Q2" s="3"/>
    </row>
    <row r="3" spans="1:17" x14ac:dyDescent="0.25">
      <c r="F3" s="4"/>
      <c r="M3" s="4"/>
      <c r="O3" s="4"/>
      <c r="Q3" s="3"/>
    </row>
    <row r="4" spans="1:17" x14ac:dyDescent="0.25">
      <c r="F4" s="4"/>
      <c r="M4" s="4"/>
      <c r="O4" s="4"/>
      <c r="Q4" s="3"/>
    </row>
    <row r="5" spans="1:17" x14ac:dyDescent="0.25">
      <c r="F5" s="4"/>
      <c r="M5" s="4"/>
      <c r="O5" s="4"/>
      <c r="Q5" s="3"/>
    </row>
    <row r="6" spans="1:17" x14ac:dyDescent="0.25">
      <c r="F6" s="4"/>
      <c r="M6" s="4"/>
      <c r="O6" s="4"/>
      <c r="Q6" s="3"/>
    </row>
    <row r="7" spans="1:17" x14ac:dyDescent="0.25">
      <c r="F7" s="4"/>
      <c r="M7" s="4"/>
      <c r="O7" s="4"/>
      <c r="Q7" s="3"/>
    </row>
    <row r="8" spans="1:17" x14ac:dyDescent="0.25">
      <c r="F8" s="4"/>
      <c r="M8" s="4"/>
      <c r="O8" s="4"/>
      <c r="Q8" s="3"/>
    </row>
    <row r="9" spans="1:17" x14ac:dyDescent="0.25">
      <c r="F9" s="4"/>
      <c r="M9" s="4"/>
      <c r="O9" s="4"/>
      <c r="Q9" s="3"/>
    </row>
    <row r="10" spans="1:17" ht="18.75" x14ac:dyDescent="0.3">
      <c r="A10" s="1" t="s">
        <v>64</v>
      </c>
      <c r="B10" s="1"/>
      <c r="E10" s="36" t="s">
        <v>61</v>
      </c>
      <c r="F10" s="4"/>
      <c r="J10" s="2"/>
      <c r="L10" s="3"/>
      <c r="M10" s="7"/>
      <c r="O10" s="4"/>
      <c r="Q10" s="3"/>
    </row>
    <row r="11" spans="1:17" x14ac:dyDescent="0.25">
      <c r="F11" s="4"/>
      <c r="J11" s="2"/>
      <c r="L11" s="3"/>
      <c r="M11" s="7"/>
      <c r="O11" s="4"/>
      <c r="Q11" s="3"/>
    </row>
    <row r="12" spans="1:17" x14ac:dyDescent="0.25">
      <c r="B12" t="s">
        <v>0</v>
      </c>
      <c r="C12" s="13">
        <v>940.58</v>
      </c>
      <c r="F12" s="4"/>
      <c r="J12" s="2"/>
      <c r="L12" s="3"/>
      <c r="M12" s="7"/>
      <c r="O12" s="4"/>
      <c r="Q12" s="3"/>
    </row>
    <row r="13" spans="1:17" ht="15.75" thickBot="1" x14ac:dyDescent="0.3">
      <c r="B13" t="s">
        <v>41</v>
      </c>
      <c r="C13" s="13">
        <v>1181</v>
      </c>
      <c r="F13" s="4"/>
      <c r="J13" s="2"/>
      <c r="L13" s="3"/>
      <c r="M13" s="7"/>
      <c r="O13" s="4"/>
      <c r="Q13" s="3"/>
    </row>
    <row r="14" spans="1:17" x14ac:dyDescent="0.25">
      <c r="A14" s="8"/>
      <c r="B14" s="9"/>
      <c r="C14" s="9"/>
      <c r="D14" s="9"/>
      <c r="E14" s="9"/>
      <c r="F14" s="8"/>
      <c r="G14" s="9"/>
      <c r="H14" s="8"/>
      <c r="I14" s="8"/>
      <c r="J14" s="10"/>
      <c r="K14" s="9"/>
      <c r="L14" s="11"/>
      <c r="M14" s="12"/>
      <c r="N14" s="9"/>
      <c r="O14" s="8"/>
      <c r="P14" s="9"/>
      <c r="Q14" s="11"/>
    </row>
    <row r="15" spans="1:17" ht="50.25" customHeight="1" x14ac:dyDescent="0.25">
      <c r="A15" s="84" t="s">
        <v>1</v>
      </c>
      <c r="B15" s="84" t="s">
        <v>2</v>
      </c>
      <c r="C15" s="85" t="s">
        <v>46</v>
      </c>
      <c r="D15" s="85" t="s">
        <v>3</v>
      </c>
      <c r="E15" s="85" t="s">
        <v>4</v>
      </c>
      <c r="F15" s="84" t="s">
        <v>5</v>
      </c>
      <c r="G15" s="84" t="s">
        <v>6</v>
      </c>
      <c r="H15" s="84" t="s">
        <v>7</v>
      </c>
      <c r="I15" s="84" t="s">
        <v>8</v>
      </c>
      <c r="J15" s="86" t="s">
        <v>9</v>
      </c>
      <c r="K15" s="84" t="s">
        <v>10</v>
      </c>
      <c r="L15" s="87" t="s">
        <v>11</v>
      </c>
      <c r="M15" s="88" t="s">
        <v>12</v>
      </c>
      <c r="N15" s="84" t="s">
        <v>13</v>
      </c>
      <c r="O15" s="84" t="s">
        <v>14</v>
      </c>
      <c r="P15" s="84" t="s">
        <v>15</v>
      </c>
      <c r="Q15" s="88" t="s">
        <v>16</v>
      </c>
    </row>
    <row r="16" spans="1:17" ht="54" customHeight="1" x14ac:dyDescent="0.25">
      <c r="A16" s="82" t="s">
        <v>122</v>
      </c>
      <c r="B16" s="83">
        <v>44210</v>
      </c>
      <c r="C16" s="49" t="s">
        <v>123</v>
      </c>
      <c r="D16" s="56" t="s">
        <v>38</v>
      </c>
      <c r="E16" s="23" t="s">
        <v>110</v>
      </c>
      <c r="F16" s="49" t="s">
        <v>34</v>
      </c>
      <c r="G16" s="49">
        <v>1</v>
      </c>
      <c r="H16" s="49">
        <v>11</v>
      </c>
      <c r="I16" s="49" t="s">
        <v>20</v>
      </c>
      <c r="J16" s="94">
        <v>0.05</v>
      </c>
      <c r="K16" s="49" t="s">
        <v>63</v>
      </c>
      <c r="L16" s="98">
        <v>1037.4100000000001</v>
      </c>
      <c r="M16" s="49" t="s">
        <v>20</v>
      </c>
      <c r="N16" s="95">
        <f>H16*G16*(J16*L16+($C$13-940.58)*0.3796)+$C$12*G16*H16/12</f>
        <v>2436.671585333333</v>
      </c>
      <c r="O16" s="49">
        <v>1</v>
      </c>
      <c r="P16" s="95">
        <v>0</v>
      </c>
      <c r="Q16" s="95">
        <v>0</v>
      </c>
    </row>
    <row r="17" spans="1:17" ht="15.75" thickBot="1" x14ac:dyDescent="0.3">
      <c r="A17" s="39"/>
      <c r="B17" s="38"/>
      <c r="C17" s="38"/>
      <c r="D17" s="40"/>
      <c r="E17" s="41"/>
      <c r="F17" s="42"/>
      <c r="G17" s="42"/>
      <c r="H17" s="40"/>
      <c r="I17" s="42"/>
      <c r="J17" s="43"/>
      <c r="K17" s="146" t="s">
        <v>21</v>
      </c>
      <c r="L17" s="147"/>
      <c r="M17" s="148"/>
      <c r="N17" s="31">
        <f>SUM(N16:N16)</f>
        <v>2436.671585333333</v>
      </c>
      <c r="O17" s="69">
        <v>1</v>
      </c>
      <c r="P17" s="30">
        <v>0</v>
      </c>
      <c r="Q17" s="30">
        <v>0</v>
      </c>
    </row>
    <row r="20" spans="1:17" x14ac:dyDescent="0.25">
      <c r="A20" s="24"/>
      <c r="B20" s="15" t="s">
        <v>22</v>
      </c>
      <c r="C20" s="15"/>
      <c r="D20" s="17"/>
      <c r="E20" s="5"/>
      <c r="F20" s="4"/>
      <c r="G20" s="4"/>
      <c r="H20" s="4"/>
      <c r="I20" s="4"/>
      <c r="J20" s="6"/>
      <c r="L20" s="3"/>
      <c r="M20" s="4"/>
      <c r="O20" s="4"/>
      <c r="Q20" s="3"/>
    </row>
    <row r="21" spans="1:17" x14ac:dyDescent="0.25">
      <c r="A21" s="4"/>
      <c r="B21" t="s">
        <v>24</v>
      </c>
      <c r="D21" s="5"/>
      <c r="E21" s="5"/>
      <c r="F21" s="4"/>
      <c r="G21" s="4"/>
      <c r="H21" s="4"/>
      <c r="I21" s="15" t="s">
        <v>54</v>
      </c>
      <c r="J21" s="13"/>
      <c r="K21" s="16"/>
      <c r="L21" s="15"/>
      <c r="M21" s="4"/>
      <c r="O21" s="4"/>
      <c r="Q21" s="3"/>
    </row>
    <row r="22" spans="1:17" ht="15.75" thickBot="1" x14ac:dyDescent="0.3">
      <c r="A22" s="4"/>
      <c r="B22" t="s">
        <v>47</v>
      </c>
      <c r="E22" s="5"/>
      <c r="F22" s="4"/>
      <c r="G22" s="4"/>
      <c r="H22" s="4"/>
      <c r="I22" t="s">
        <v>28</v>
      </c>
      <c r="J22" s="3"/>
      <c r="K22" s="4"/>
      <c r="M22" s="30">
        <v>88510</v>
      </c>
      <c r="N22" s="18" t="s">
        <v>30</v>
      </c>
      <c r="O22" s="19"/>
      <c r="P22" s="20"/>
      <c r="Q22" s="18"/>
    </row>
    <row r="23" spans="1:17" x14ac:dyDescent="0.25">
      <c r="A23" s="4"/>
      <c r="B23" t="s">
        <v>23</v>
      </c>
      <c r="E23" s="5"/>
      <c r="F23" s="4"/>
      <c r="G23" s="4"/>
      <c r="H23" s="4"/>
      <c r="I23" t="s">
        <v>29</v>
      </c>
      <c r="J23" s="3"/>
      <c r="K23" s="4"/>
      <c r="M23">
        <v>17</v>
      </c>
      <c r="O23" s="4"/>
      <c r="Q23" s="3"/>
    </row>
    <row r="24" spans="1:17" x14ac:dyDescent="0.25">
      <c r="A24" s="4"/>
      <c r="F24" s="4"/>
      <c r="G24" s="4"/>
      <c r="H24" s="4"/>
      <c r="O24" s="4"/>
      <c r="Q24" s="3"/>
    </row>
    <row r="25" spans="1:17" x14ac:dyDescent="0.25">
      <c r="A25" s="4"/>
      <c r="B25" t="s">
        <v>25</v>
      </c>
      <c r="F25" s="4"/>
      <c r="G25" s="4"/>
      <c r="H25" s="4"/>
      <c r="O25" s="4"/>
    </row>
    <row r="26" spans="1:17" x14ac:dyDescent="0.25">
      <c r="A26" s="4"/>
      <c r="D26" t="s">
        <v>26</v>
      </c>
      <c r="E26" s="5"/>
      <c r="F26" s="4"/>
      <c r="G26" s="4"/>
      <c r="H26" s="4"/>
      <c r="I26" t="s">
        <v>124</v>
      </c>
      <c r="O26" s="4"/>
      <c r="Q26" s="3"/>
    </row>
    <row r="27" spans="1:17" x14ac:dyDescent="0.25">
      <c r="A27" s="4"/>
      <c r="F27" s="4"/>
      <c r="G27" s="4"/>
      <c r="H27" s="4"/>
      <c r="I27" s="4"/>
      <c r="L27" s="21"/>
      <c r="M27" s="4" t="s">
        <v>62</v>
      </c>
      <c r="N27" s="4"/>
      <c r="O27" s="4"/>
      <c r="Q27" s="3"/>
    </row>
    <row r="28" spans="1:17" ht="15.75" thickBot="1" x14ac:dyDescent="0.3">
      <c r="A28" s="4"/>
      <c r="D28" s="15" t="s">
        <v>27</v>
      </c>
      <c r="E28" s="14"/>
      <c r="F28" s="4"/>
      <c r="G28" s="4"/>
      <c r="H28" s="4"/>
      <c r="M28" s="4"/>
      <c r="N28" s="4"/>
      <c r="O28" s="4"/>
      <c r="Q28" s="3"/>
    </row>
    <row r="29" spans="1:17" x14ac:dyDescent="0.25">
      <c r="A29" s="4"/>
      <c r="F29" s="4"/>
      <c r="M29" t="s">
        <v>35</v>
      </c>
      <c r="O29" s="4"/>
      <c r="Q29" s="3"/>
    </row>
    <row r="30" spans="1:17" ht="15.75" thickBot="1" x14ac:dyDescent="0.3">
      <c r="A30" s="4"/>
      <c r="D30" s="15" t="s">
        <v>42</v>
      </c>
      <c r="E30" s="14"/>
      <c r="F30" s="4"/>
      <c r="M30" s="4"/>
      <c r="O30" s="4"/>
      <c r="Q30" s="3"/>
    </row>
    <row r="31" spans="1:17" ht="15.75" thickBot="1" x14ac:dyDescent="0.3">
      <c r="A31" s="4"/>
      <c r="F31" s="4"/>
      <c r="M31" s="22"/>
      <c r="N31" s="14"/>
      <c r="O31" s="4"/>
      <c r="Q31" s="3"/>
    </row>
    <row r="32" spans="1:17" ht="15.75" thickBot="1" x14ac:dyDescent="0.3">
      <c r="D32" s="15" t="s">
        <v>43</v>
      </c>
      <c r="E32" s="14"/>
      <c r="F32" s="4"/>
      <c r="M32" s="4"/>
      <c r="O32" s="4"/>
      <c r="Q32" s="3"/>
    </row>
  </sheetData>
  <mergeCells count="1">
    <mergeCell ref="K17:M17"/>
  </mergeCells>
  <pageMargins left="0.7" right="0.7" top="0.75" bottom="0.75" header="0.3" footer="0.3"/>
  <pageSetup paperSize="9" scale="5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DC875-5051-477E-86A8-2D18408D1EFD}">
  <dimension ref="A10:C14"/>
  <sheetViews>
    <sheetView workbookViewId="0">
      <selection activeCell="B16" sqref="B16"/>
    </sheetView>
  </sheetViews>
  <sheetFormatPr defaultRowHeight="15" x14ac:dyDescent="0.25"/>
  <cols>
    <col min="1" max="1" width="32.42578125" customWidth="1"/>
    <col min="2" max="2" width="29.7109375" customWidth="1"/>
    <col min="3" max="3" width="23.7109375" customWidth="1"/>
  </cols>
  <sheetData>
    <row r="10" spans="1:3" x14ac:dyDescent="0.25">
      <c r="A10" s="15" t="s">
        <v>121</v>
      </c>
    </row>
    <row r="11" spans="1:3" ht="15.75" thickBot="1" x14ac:dyDescent="0.3"/>
    <row r="12" spans="1:3" x14ac:dyDescent="0.25">
      <c r="A12" s="53" t="s">
        <v>3</v>
      </c>
      <c r="B12" s="54" t="s">
        <v>4</v>
      </c>
      <c r="C12" s="55" t="s">
        <v>50</v>
      </c>
    </row>
    <row r="13" spans="1:3" ht="30.75" thickBot="1" x14ac:dyDescent="0.3">
      <c r="A13" s="59" t="s">
        <v>38</v>
      </c>
      <c r="B13" s="58" t="s">
        <v>117</v>
      </c>
      <c r="C13" s="57">
        <v>1</v>
      </c>
    </row>
    <row r="14" spans="1:3" ht="15.75" thickBot="1" x14ac:dyDescent="0.3">
      <c r="A14" s="52"/>
      <c r="B14" s="34" t="s">
        <v>49</v>
      </c>
      <c r="C14" s="60">
        <v>17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A00C-D0D2-4A08-B67C-C788067733ED}">
  <dimension ref="A11:S26"/>
  <sheetViews>
    <sheetView workbookViewId="0">
      <selection activeCell="J25" sqref="J25"/>
    </sheetView>
  </sheetViews>
  <sheetFormatPr defaultRowHeight="15" x14ac:dyDescent="0.25"/>
  <cols>
    <col min="1" max="1" width="11.42578125" customWidth="1"/>
    <col min="2" max="2" width="15" customWidth="1"/>
    <col min="3" max="3" width="18.28515625" customWidth="1"/>
    <col min="4" max="4" width="26.140625" customWidth="1"/>
    <col min="5" max="5" width="26.42578125" customWidth="1"/>
    <col min="6" max="6" width="10.42578125" customWidth="1"/>
    <col min="7" max="7" width="10" customWidth="1"/>
    <col min="9" max="9" width="14.5703125" customWidth="1"/>
    <col min="10" max="10" width="10.42578125" customWidth="1"/>
    <col min="11" max="11" width="11" customWidth="1"/>
    <col min="12" max="12" width="11" bestFit="1" customWidth="1"/>
    <col min="14" max="14" width="14.7109375" customWidth="1"/>
    <col min="15" max="15" width="11" customWidth="1"/>
    <col min="16" max="16" width="14" customWidth="1"/>
    <col min="19" max="19" width="13.28515625" customWidth="1"/>
  </cols>
  <sheetData>
    <row r="11" spans="1:19" ht="18.75" x14ac:dyDescent="0.3">
      <c r="A11" s="1" t="s">
        <v>64</v>
      </c>
      <c r="B11" s="1"/>
      <c r="E11" s="36" t="s">
        <v>127</v>
      </c>
      <c r="F11" s="4"/>
      <c r="J11" s="2"/>
      <c r="L11" s="3"/>
      <c r="M11" s="7"/>
      <c r="O11" s="4"/>
      <c r="Q11" s="3"/>
      <c r="R11" s="4"/>
    </row>
    <row r="12" spans="1:19" x14ac:dyDescent="0.25">
      <c r="F12" s="4"/>
      <c r="J12" s="2"/>
      <c r="L12" s="3"/>
      <c r="M12" s="7"/>
      <c r="O12" s="4"/>
      <c r="Q12" s="3"/>
      <c r="R12" s="4"/>
    </row>
    <row r="13" spans="1:19" x14ac:dyDescent="0.25">
      <c r="B13" t="s">
        <v>0</v>
      </c>
      <c r="C13" s="13">
        <v>940.58</v>
      </c>
      <c r="F13" s="4"/>
      <c r="J13" s="2"/>
      <c r="L13" s="3"/>
      <c r="M13" s="7"/>
      <c r="O13" s="4"/>
      <c r="Q13" s="3"/>
      <c r="R13" s="4"/>
    </row>
    <row r="14" spans="1:19" ht="15.75" thickBot="1" x14ac:dyDescent="0.3">
      <c r="B14" t="s">
        <v>41</v>
      </c>
      <c r="C14" s="13">
        <v>1181</v>
      </c>
      <c r="F14" s="4"/>
      <c r="J14" s="2"/>
      <c r="L14" s="3"/>
      <c r="M14" s="7"/>
      <c r="O14" s="4"/>
      <c r="Q14" s="3"/>
      <c r="R14" s="4"/>
    </row>
    <row r="15" spans="1:19" x14ac:dyDescent="0.25">
      <c r="A15" s="8"/>
      <c r="B15" s="9"/>
      <c r="C15" s="9"/>
      <c r="D15" s="9"/>
      <c r="E15" s="9"/>
      <c r="F15" s="8"/>
      <c r="G15" s="9"/>
      <c r="H15" s="8"/>
      <c r="I15" s="8"/>
      <c r="J15" s="10"/>
      <c r="K15" s="9"/>
      <c r="L15" s="11"/>
      <c r="M15" s="12"/>
      <c r="N15" s="9"/>
      <c r="O15" s="8"/>
      <c r="P15" s="9"/>
      <c r="Q15" s="11"/>
      <c r="R15" s="141" t="s">
        <v>31</v>
      </c>
      <c r="S15" s="142"/>
    </row>
    <row r="16" spans="1:19" ht="75" x14ac:dyDescent="0.25">
      <c r="A16" s="84" t="s">
        <v>1</v>
      </c>
      <c r="B16" s="84" t="s">
        <v>2</v>
      </c>
      <c r="C16" s="85" t="s">
        <v>46</v>
      </c>
      <c r="D16" s="85" t="s">
        <v>3</v>
      </c>
      <c r="E16" s="85" t="s">
        <v>4</v>
      </c>
      <c r="F16" s="84" t="s">
        <v>5</v>
      </c>
      <c r="G16" s="84" t="s">
        <v>6</v>
      </c>
      <c r="H16" s="84" t="s">
        <v>7</v>
      </c>
      <c r="I16" s="84" t="s">
        <v>8</v>
      </c>
      <c r="J16" s="86" t="s">
        <v>9</v>
      </c>
      <c r="K16" s="84" t="s">
        <v>10</v>
      </c>
      <c r="L16" s="87" t="s">
        <v>11</v>
      </c>
      <c r="M16" s="88" t="s">
        <v>12</v>
      </c>
      <c r="N16" s="84" t="s">
        <v>13</v>
      </c>
      <c r="O16" s="84" t="s">
        <v>14</v>
      </c>
      <c r="P16" s="84" t="s">
        <v>15</v>
      </c>
      <c r="Q16" s="88" t="s">
        <v>16</v>
      </c>
      <c r="R16" s="89">
        <v>2021</v>
      </c>
      <c r="S16" s="89" t="s">
        <v>32</v>
      </c>
    </row>
    <row r="17" spans="1:19" ht="47.25" customHeight="1" x14ac:dyDescent="0.25">
      <c r="A17" s="82" t="s">
        <v>128</v>
      </c>
      <c r="B17" s="83">
        <v>44393</v>
      </c>
      <c r="C17" s="49" t="s">
        <v>129</v>
      </c>
      <c r="D17" s="56" t="s">
        <v>130</v>
      </c>
      <c r="E17" s="23" t="s">
        <v>131</v>
      </c>
      <c r="F17" s="49" t="s">
        <v>36</v>
      </c>
      <c r="G17" s="49">
        <v>1</v>
      </c>
      <c r="H17" s="49">
        <v>5</v>
      </c>
      <c r="I17" s="49" t="s">
        <v>20</v>
      </c>
      <c r="J17" s="94">
        <v>0.05</v>
      </c>
      <c r="K17" s="49">
        <v>0</v>
      </c>
      <c r="L17" s="80">
        <v>1070.23</v>
      </c>
      <c r="M17" s="49" t="s">
        <v>20</v>
      </c>
      <c r="N17" s="95">
        <v>0</v>
      </c>
      <c r="O17" s="49">
        <v>0</v>
      </c>
      <c r="P17" s="49" t="s">
        <v>57</v>
      </c>
      <c r="Q17" s="49" t="s">
        <v>57</v>
      </c>
      <c r="R17" s="93"/>
      <c r="S17" s="93"/>
    </row>
    <row r="18" spans="1:19" ht="15.75" thickBot="1" x14ac:dyDescent="0.3">
      <c r="A18" s="24"/>
      <c r="B18" s="25"/>
      <c r="C18" s="25"/>
      <c r="D18" s="26"/>
      <c r="E18" s="27"/>
      <c r="F18" s="28"/>
      <c r="G18" s="28"/>
      <c r="H18" s="26"/>
      <c r="I18" s="28"/>
      <c r="J18" s="29"/>
      <c r="K18" s="143" t="s">
        <v>21</v>
      </c>
      <c r="L18" s="144"/>
      <c r="M18" s="145"/>
      <c r="N18" s="31">
        <v>0</v>
      </c>
      <c r="O18" s="32">
        <f>SUM(O17:O17)</f>
        <v>0</v>
      </c>
      <c r="P18" s="31">
        <f>SUM(P17:P17)</f>
        <v>0</v>
      </c>
      <c r="Q18" s="31">
        <f>SUM(Q17:Q17)</f>
        <v>0</v>
      </c>
      <c r="R18" s="90"/>
      <c r="S18" s="90"/>
    </row>
    <row r="19" spans="1:19" x14ac:dyDescent="0.25">
      <c r="A19" s="4"/>
      <c r="B19" s="25"/>
      <c r="C19" s="25"/>
      <c r="D19" s="25"/>
      <c r="E19" s="5"/>
      <c r="F19" s="4"/>
      <c r="G19" s="4"/>
      <c r="H19" s="4"/>
      <c r="I19" s="4"/>
      <c r="J19" s="6"/>
      <c r="L19" s="3"/>
      <c r="M19" s="4"/>
      <c r="O19" s="4"/>
      <c r="Q19" s="3"/>
    </row>
    <row r="20" spans="1:19" x14ac:dyDescent="0.25">
      <c r="A20" s="4"/>
      <c r="D20" t="s">
        <v>26</v>
      </c>
      <c r="E20" s="5"/>
      <c r="F20" s="4"/>
      <c r="M20" s="4"/>
      <c r="N20" s="4"/>
      <c r="O20" s="4"/>
      <c r="P20" s="3"/>
      <c r="Q20" s="3"/>
    </row>
    <row r="21" spans="1:19" x14ac:dyDescent="0.25">
      <c r="F21" s="4"/>
      <c r="M21" s="4"/>
      <c r="N21" s="4"/>
      <c r="O21" s="4"/>
      <c r="P21" s="3"/>
      <c r="Q21" s="3"/>
    </row>
    <row r="22" spans="1:19" ht="15.75" thickBot="1" x14ac:dyDescent="0.3">
      <c r="D22" s="15" t="s">
        <v>27</v>
      </c>
      <c r="E22" s="14"/>
      <c r="F22" s="4"/>
      <c r="M22" s="4"/>
      <c r="N22" s="37"/>
      <c r="O22" s="4"/>
      <c r="P22" s="3"/>
      <c r="Q22" s="3"/>
    </row>
    <row r="23" spans="1:19" x14ac:dyDescent="0.25">
      <c r="F23" s="4"/>
      <c r="M23" s="4"/>
      <c r="N23" s="37"/>
      <c r="O23" s="4"/>
      <c r="Q23" s="3"/>
    </row>
    <row r="24" spans="1:19" ht="15.75" thickBot="1" x14ac:dyDescent="0.3">
      <c r="D24" s="15" t="s">
        <v>42</v>
      </c>
      <c r="E24" s="14"/>
      <c r="F24" s="4"/>
      <c r="M24" s="4"/>
      <c r="O24" s="4"/>
      <c r="Q24" s="3"/>
    </row>
    <row r="25" spans="1:19" x14ac:dyDescent="0.25">
      <c r="F25" s="4"/>
      <c r="M25" s="4"/>
      <c r="O25" s="4"/>
      <c r="Q25" s="3"/>
    </row>
    <row r="26" spans="1:19" ht="15.75" thickBot="1" x14ac:dyDescent="0.3">
      <c r="D26" s="15" t="s">
        <v>43</v>
      </c>
      <c r="E26" s="14"/>
      <c r="F26" s="4"/>
      <c r="M26" s="4"/>
      <c r="O26" s="4"/>
      <c r="Q26" s="3"/>
    </row>
  </sheetData>
  <mergeCells count="2">
    <mergeCell ref="R15:S15"/>
    <mergeCell ref="K18:M1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515E0-A02B-42C7-96E4-F51C36008EE4}">
  <sheetPr>
    <pageSetUpPr fitToPage="1"/>
  </sheetPr>
  <dimension ref="A1:Q32"/>
  <sheetViews>
    <sheetView workbookViewId="0">
      <selection activeCell="S1" sqref="A1:S33"/>
    </sheetView>
  </sheetViews>
  <sheetFormatPr defaultRowHeight="15" x14ac:dyDescent="0.25"/>
  <cols>
    <col min="2" max="2" width="14.85546875" customWidth="1"/>
    <col min="3" max="3" width="32.140625" customWidth="1"/>
    <col min="4" max="4" width="25.140625" customWidth="1"/>
    <col min="5" max="5" width="21" customWidth="1"/>
    <col min="6" max="6" width="11.140625" customWidth="1"/>
    <col min="7" max="7" width="10" customWidth="1"/>
    <col min="9" max="9" width="15.28515625" customWidth="1"/>
    <col min="10" max="10" width="15" customWidth="1"/>
    <col min="11" max="11" width="12.5703125" customWidth="1"/>
    <col min="12" max="12" width="13.7109375" customWidth="1"/>
    <col min="13" max="13" width="12" customWidth="1"/>
    <col min="14" max="14" width="11.7109375" customWidth="1"/>
  </cols>
  <sheetData>
    <row r="1" spans="1:17" x14ac:dyDescent="0.25">
      <c r="F1" s="4"/>
      <c r="M1" s="4"/>
      <c r="O1" s="4"/>
      <c r="Q1" s="3" t="s">
        <v>125</v>
      </c>
    </row>
    <row r="2" spans="1:17" x14ac:dyDescent="0.25">
      <c r="F2" s="4"/>
      <c r="M2" s="4"/>
      <c r="O2" s="4"/>
      <c r="Q2" s="3"/>
    </row>
    <row r="3" spans="1:17" x14ac:dyDescent="0.25">
      <c r="F3" s="4"/>
      <c r="M3" s="4"/>
      <c r="O3" s="4"/>
      <c r="Q3" s="3"/>
    </row>
    <row r="4" spans="1:17" x14ac:dyDescent="0.25">
      <c r="F4" s="4"/>
      <c r="M4" s="4"/>
      <c r="O4" s="4"/>
      <c r="Q4" s="3"/>
    </row>
    <row r="5" spans="1:17" x14ac:dyDescent="0.25">
      <c r="F5" s="4"/>
      <c r="M5" s="4"/>
      <c r="O5" s="4"/>
      <c r="Q5" s="3"/>
    </row>
    <row r="6" spans="1:17" x14ac:dyDescent="0.25">
      <c r="F6" s="4"/>
      <c r="M6" s="4"/>
      <c r="O6" s="4"/>
      <c r="Q6" s="3"/>
    </row>
    <row r="7" spans="1:17" x14ac:dyDescent="0.25">
      <c r="F7" s="4"/>
      <c r="M7" s="4"/>
      <c r="O7" s="4"/>
      <c r="Q7" s="3"/>
    </row>
    <row r="8" spans="1:17" x14ac:dyDescent="0.25">
      <c r="F8" s="4"/>
      <c r="M8" s="4"/>
      <c r="O8" s="4"/>
      <c r="Q8" s="3"/>
    </row>
    <row r="9" spans="1:17" x14ac:dyDescent="0.25">
      <c r="F9" s="4"/>
      <c r="M9" s="4"/>
      <c r="O9" s="4"/>
      <c r="Q9" s="3"/>
    </row>
    <row r="10" spans="1:17" ht="18.75" x14ac:dyDescent="0.3">
      <c r="A10" s="1" t="s">
        <v>64</v>
      </c>
      <c r="B10" s="1"/>
      <c r="E10" s="36" t="s">
        <v>127</v>
      </c>
      <c r="F10" s="4"/>
      <c r="J10" s="2"/>
      <c r="L10" s="3"/>
      <c r="M10" s="7"/>
      <c r="O10" s="4"/>
      <c r="Q10" s="3"/>
    </row>
    <row r="11" spans="1:17" x14ac:dyDescent="0.25">
      <c r="F11" s="4"/>
      <c r="J11" s="2"/>
      <c r="L11" s="3"/>
      <c r="M11" s="7"/>
      <c r="O11" s="4"/>
      <c r="Q11" s="3"/>
    </row>
    <row r="12" spans="1:17" x14ac:dyDescent="0.25">
      <c r="B12" t="s">
        <v>0</v>
      </c>
      <c r="C12" s="13">
        <v>940.58</v>
      </c>
      <c r="F12" s="4"/>
      <c r="J12" s="2"/>
      <c r="L12" s="3"/>
      <c r="M12" s="7"/>
      <c r="O12" s="4"/>
      <c r="Q12" s="3"/>
    </row>
    <row r="13" spans="1:17" ht="15.75" thickBot="1" x14ac:dyDescent="0.3">
      <c r="B13" t="s">
        <v>41</v>
      </c>
      <c r="C13" s="13">
        <v>1024.24</v>
      </c>
      <c r="F13" s="4"/>
      <c r="J13" s="2"/>
      <c r="L13" s="3"/>
      <c r="M13" s="7"/>
      <c r="O13" s="4"/>
      <c r="Q13" s="3"/>
    </row>
    <row r="14" spans="1:17" x14ac:dyDescent="0.25">
      <c r="A14" s="8"/>
      <c r="B14" s="9"/>
      <c r="C14" s="9"/>
      <c r="D14" s="9"/>
      <c r="E14" s="9"/>
      <c r="F14" s="8"/>
      <c r="G14" s="9"/>
      <c r="H14" s="8"/>
      <c r="I14" s="8"/>
      <c r="J14" s="10"/>
      <c r="K14" s="9"/>
      <c r="L14" s="11"/>
      <c r="M14" s="12"/>
      <c r="N14" s="9"/>
      <c r="O14" s="8"/>
      <c r="P14" s="9"/>
      <c r="Q14" s="11"/>
    </row>
    <row r="15" spans="1:17" ht="90" x14ac:dyDescent="0.25">
      <c r="A15" s="84" t="s">
        <v>1</v>
      </c>
      <c r="B15" s="84" t="s">
        <v>2</v>
      </c>
      <c r="C15" s="85" t="s">
        <v>46</v>
      </c>
      <c r="D15" s="85" t="s">
        <v>3</v>
      </c>
      <c r="E15" s="85" t="s">
        <v>4</v>
      </c>
      <c r="F15" s="84" t="s">
        <v>5</v>
      </c>
      <c r="G15" s="84" t="s">
        <v>6</v>
      </c>
      <c r="H15" s="84" t="s">
        <v>7</v>
      </c>
      <c r="I15" s="84" t="s">
        <v>8</v>
      </c>
      <c r="J15" s="86" t="s">
        <v>9</v>
      </c>
      <c r="K15" s="84" t="s">
        <v>10</v>
      </c>
      <c r="L15" s="87" t="s">
        <v>11</v>
      </c>
      <c r="M15" s="88" t="s">
        <v>12</v>
      </c>
      <c r="N15" s="84" t="s">
        <v>13</v>
      </c>
      <c r="O15" s="84" t="s">
        <v>14</v>
      </c>
      <c r="P15" s="84" t="s">
        <v>15</v>
      </c>
      <c r="Q15" s="88" t="s">
        <v>16</v>
      </c>
    </row>
    <row r="16" spans="1:17" ht="81" customHeight="1" x14ac:dyDescent="0.25">
      <c r="A16" s="82" t="s">
        <v>128</v>
      </c>
      <c r="B16" s="83">
        <v>44393</v>
      </c>
      <c r="C16" s="49" t="s">
        <v>129</v>
      </c>
      <c r="D16" s="56" t="s">
        <v>130</v>
      </c>
      <c r="E16" s="23" t="s">
        <v>131</v>
      </c>
      <c r="F16" s="49" t="s">
        <v>36</v>
      </c>
      <c r="G16" s="49">
        <v>1</v>
      </c>
      <c r="H16" s="49">
        <v>5</v>
      </c>
      <c r="I16" s="49" t="s">
        <v>20</v>
      </c>
      <c r="J16" s="94">
        <v>0.05</v>
      </c>
      <c r="K16" s="49" t="s">
        <v>63</v>
      </c>
      <c r="L16" s="80">
        <v>1070.23</v>
      </c>
      <c r="M16" s="49" t="s">
        <v>18</v>
      </c>
      <c r="N16" s="95">
        <v>0</v>
      </c>
      <c r="O16" s="49">
        <v>1</v>
      </c>
      <c r="P16" s="95">
        <v>0</v>
      </c>
      <c r="Q16" s="95">
        <v>0</v>
      </c>
    </row>
    <row r="17" spans="1:17" ht="15.75" thickBot="1" x14ac:dyDescent="0.3">
      <c r="A17" s="39"/>
      <c r="B17" s="38"/>
      <c r="C17" s="38"/>
      <c r="D17" s="40"/>
      <c r="E17" s="41"/>
      <c r="F17" s="42"/>
      <c r="G17" s="42"/>
      <c r="H17" s="40"/>
      <c r="I17" s="42"/>
      <c r="J17" s="43"/>
      <c r="K17" s="146" t="s">
        <v>21</v>
      </c>
      <c r="L17" s="147"/>
      <c r="M17" s="148"/>
      <c r="N17" s="31">
        <f>SUM(N16:N16)</f>
        <v>0</v>
      </c>
      <c r="O17" s="69">
        <v>1</v>
      </c>
      <c r="P17" s="30">
        <v>0</v>
      </c>
      <c r="Q17" s="30">
        <v>0</v>
      </c>
    </row>
    <row r="20" spans="1:17" x14ac:dyDescent="0.25">
      <c r="A20" s="24"/>
      <c r="B20" s="15" t="s">
        <v>22</v>
      </c>
      <c r="C20" s="15"/>
      <c r="D20" s="17"/>
      <c r="E20" s="5"/>
      <c r="F20" s="4"/>
      <c r="G20" s="4"/>
      <c r="H20" s="4"/>
      <c r="I20" s="4"/>
      <c r="J20" s="6"/>
      <c r="L20" s="3"/>
      <c r="M20" s="4"/>
      <c r="O20" s="4"/>
      <c r="Q20" s="3"/>
    </row>
    <row r="21" spans="1:17" x14ac:dyDescent="0.25">
      <c r="A21" s="4"/>
      <c r="B21" t="s">
        <v>24</v>
      </c>
      <c r="D21" s="5"/>
      <c r="E21" s="5"/>
      <c r="F21" s="4"/>
      <c r="G21" s="4"/>
      <c r="H21" s="4"/>
      <c r="I21" s="15" t="s">
        <v>66</v>
      </c>
      <c r="J21" s="13"/>
      <c r="K21" s="16"/>
      <c r="L21" s="15"/>
      <c r="M21" s="4"/>
      <c r="O21" s="4"/>
      <c r="Q21" s="3"/>
    </row>
    <row r="22" spans="1:17" ht="15.75" thickBot="1" x14ac:dyDescent="0.3">
      <c r="A22" s="4"/>
      <c r="B22" t="s">
        <v>47</v>
      </c>
      <c r="E22" s="5"/>
      <c r="F22" s="4"/>
      <c r="G22" s="4"/>
      <c r="H22" s="4"/>
      <c r="I22" t="s">
        <v>28</v>
      </c>
      <c r="J22" s="3"/>
      <c r="K22" s="4"/>
      <c r="M22" s="30">
        <v>88510</v>
      </c>
      <c r="N22" s="18" t="s">
        <v>30</v>
      </c>
      <c r="O22" s="19"/>
      <c r="P22" s="20"/>
      <c r="Q22" s="18"/>
    </row>
    <row r="23" spans="1:17" x14ac:dyDescent="0.25">
      <c r="A23" s="4"/>
      <c r="B23" t="s">
        <v>23</v>
      </c>
      <c r="E23" s="5"/>
      <c r="F23" s="4"/>
      <c r="G23" s="4"/>
      <c r="H23" s="4"/>
      <c r="I23" t="s">
        <v>29</v>
      </c>
      <c r="J23" s="3"/>
      <c r="K23" s="4"/>
      <c r="M23">
        <v>17</v>
      </c>
      <c r="O23" s="4"/>
      <c r="Q23" s="3"/>
    </row>
    <row r="24" spans="1:17" x14ac:dyDescent="0.25">
      <c r="A24" s="4"/>
      <c r="F24" s="4"/>
      <c r="G24" s="4"/>
      <c r="H24" s="4"/>
      <c r="O24" s="4"/>
      <c r="Q24" s="3"/>
    </row>
    <row r="25" spans="1:17" x14ac:dyDescent="0.25">
      <c r="A25" s="4"/>
      <c r="B25" t="s">
        <v>25</v>
      </c>
      <c r="F25" s="4"/>
      <c r="G25" s="4"/>
      <c r="H25" s="4"/>
      <c r="O25" s="4"/>
    </row>
    <row r="26" spans="1:17" x14ac:dyDescent="0.25">
      <c r="A26" s="4"/>
      <c r="D26" t="s">
        <v>26</v>
      </c>
      <c r="E26" s="5"/>
      <c r="F26" s="4"/>
      <c r="G26" s="4"/>
      <c r="H26" s="4"/>
      <c r="I26" t="s">
        <v>132</v>
      </c>
      <c r="O26" s="4"/>
      <c r="Q26" s="3"/>
    </row>
    <row r="27" spans="1:17" x14ac:dyDescent="0.25">
      <c r="A27" s="4"/>
      <c r="F27" s="4"/>
      <c r="G27" s="4"/>
      <c r="H27" s="4"/>
      <c r="I27" s="4"/>
      <c r="L27" s="21"/>
      <c r="M27" s="4" t="s">
        <v>133</v>
      </c>
      <c r="N27" s="4"/>
      <c r="O27" s="4"/>
      <c r="Q27" s="3"/>
    </row>
    <row r="28" spans="1:17" ht="15.75" thickBot="1" x14ac:dyDescent="0.3">
      <c r="A28" s="4"/>
      <c r="D28" s="15" t="s">
        <v>27</v>
      </c>
      <c r="E28" s="14"/>
      <c r="F28" s="4"/>
      <c r="G28" s="4"/>
      <c r="H28" s="4"/>
      <c r="M28" s="4"/>
      <c r="N28" s="4"/>
      <c r="O28" s="4"/>
      <c r="Q28" s="3"/>
    </row>
    <row r="29" spans="1:17" x14ac:dyDescent="0.25">
      <c r="A29" s="4"/>
      <c r="F29" s="4"/>
      <c r="M29" t="s">
        <v>35</v>
      </c>
      <c r="O29" s="4"/>
      <c r="Q29" s="3"/>
    </row>
    <row r="30" spans="1:17" ht="15.75" thickBot="1" x14ac:dyDescent="0.3">
      <c r="A30" s="4"/>
      <c r="D30" s="15" t="s">
        <v>42</v>
      </c>
      <c r="E30" s="14"/>
      <c r="F30" s="4"/>
      <c r="M30" s="4"/>
      <c r="O30" s="4"/>
      <c r="Q30" s="3"/>
    </row>
    <row r="31" spans="1:17" ht="15.75" thickBot="1" x14ac:dyDescent="0.3">
      <c r="A31" s="4"/>
      <c r="F31" s="4"/>
      <c r="M31" s="22"/>
      <c r="N31" s="14"/>
      <c r="O31" s="4"/>
      <c r="Q31" s="3"/>
    </row>
    <row r="32" spans="1:17" ht="15.75" thickBot="1" x14ac:dyDescent="0.3">
      <c r="D32" s="15" t="s">
        <v>43</v>
      </c>
      <c r="E32" s="14"/>
      <c r="F32" s="4"/>
      <c r="M32" s="4"/>
      <c r="O32" s="4"/>
      <c r="Q32" s="3"/>
    </row>
  </sheetData>
  <mergeCells count="1">
    <mergeCell ref="K17:M17"/>
  </mergeCells>
  <pageMargins left="0.7" right="0.7" top="0.75" bottom="0.75" header="0.3" footer="0.3"/>
  <pageSetup paperSize="9" scale="52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35C4-612B-41F1-B7A7-5213EC76F9E9}">
  <dimension ref="A9:C13"/>
  <sheetViews>
    <sheetView workbookViewId="0">
      <selection activeCell="D9" sqref="A9:D13"/>
    </sheetView>
  </sheetViews>
  <sheetFormatPr defaultRowHeight="15" x14ac:dyDescent="0.25"/>
  <cols>
    <col min="1" max="1" width="27.28515625" customWidth="1"/>
    <col min="2" max="2" width="28.5703125" customWidth="1"/>
    <col min="3" max="3" width="19" customWidth="1"/>
  </cols>
  <sheetData>
    <row r="9" spans="1:3" x14ac:dyDescent="0.25">
      <c r="A9" s="15" t="s">
        <v>126</v>
      </c>
    </row>
    <row r="10" spans="1:3" ht="15.75" thickBot="1" x14ac:dyDescent="0.3"/>
    <row r="11" spans="1:3" x14ac:dyDescent="0.25">
      <c r="A11" s="53" t="s">
        <v>3</v>
      </c>
      <c r="B11" s="54" t="s">
        <v>4</v>
      </c>
      <c r="C11" s="55" t="s">
        <v>50</v>
      </c>
    </row>
    <row r="12" spans="1:3" ht="32.25" customHeight="1" thickBot="1" x14ac:dyDescent="0.3">
      <c r="A12" s="59" t="s">
        <v>134</v>
      </c>
      <c r="B12" s="58" t="s">
        <v>131</v>
      </c>
      <c r="C12" s="57">
        <v>1</v>
      </c>
    </row>
    <row r="13" spans="1:3" ht="15.75" thickBot="1" x14ac:dyDescent="0.3">
      <c r="A13" s="52"/>
      <c r="B13" s="34" t="s">
        <v>49</v>
      </c>
      <c r="C13" s="60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967ED-7140-47A7-82D1-6DDCD8C89CE1}">
  <dimension ref="A1:T71"/>
  <sheetViews>
    <sheetView topLeftCell="A19" workbookViewId="0">
      <selection activeCell="E17" sqref="E17"/>
    </sheetView>
  </sheetViews>
  <sheetFormatPr defaultRowHeight="15" x14ac:dyDescent="0.25"/>
  <cols>
    <col min="2" max="2" width="15" customWidth="1"/>
    <col min="3" max="3" width="14.85546875" customWidth="1"/>
    <col min="4" max="4" width="35.5703125" customWidth="1"/>
    <col min="5" max="5" width="32.7109375" customWidth="1"/>
    <col min="12" max="12" width="11.140625" customWidth="1"/>
    <col min="14" max="14" width="12.85546875" customWidth="1"/>
    <col min="15" max="15" width="10" customWidth="1"/>
    <col min="16" max="17" width="13.140625" customWidth="1"/>
    <col min="19" max="19" width="12" bestFit="1" customWidth="1"/>
    <col min="20" max="20" width="17.5703125" customWidth="1"/>
  </cols>
  <sheetData>
    <row r="1" spans="1:20" x14ac:dyDescent="0.25">
      <c r="F1" s="4"/>
      <c r="M1" s="4"/>
      <c r="O1" s="4"/>
      <c r="Q1" s="3"/>
    </row>
    <row r="2" spans="1:20" x14ac:dyDescent="0.25">
      <c r="F2" s="4"/>
      <c r="M2" s="4"/>
      <c r="O2" s="4"/>
      <c r="Q2" s="3"/>
    </row>
    <row r="3" spans="1:20" x14ac:dyDescent="0.25">
      <c r="F3" s="4"/>
      <c r="M3" s="4"/>
      <c r="O3" s="4"/>
      <c r="Q3" s="3"/>
    </row>
    <row r="4" spans="1:20" x14ac:dyDescent="0.25">
      <c r="F4" s="4"/>
      <c r="M4" s="4"/>
      <c r="O4" s="4"/>
      <c r="Q4" s="3"/>
    </row>
    <row r="5" spans="1:20" x14ac:dyDescent="0.25">
      <c r="F5" s="4"/>
      <c r="M5" s="4"/>
      <c r="O5" s="4"/>
      <c r="Q5" s="3"/>
    </row>
    <row r="6" spans="1:20" x14ac:dyDescent="0.25">
      <c r="F6" s="4"/>
      <c r="M6" s="4"/>
      <c r="O6" s="4"/>
      <c r="Q6" s="3"/>
    </row>
    <row r="7" spans="1:20" x14ac:dyDescent="0.25">
      <c r="F7" s="4"/>
      <c r="M7" s="4"/>
      <c r="O7" s="4"/>
      <c r="Q7" s="3"/>
    </row>
    <row r="8" spans="1:20" x14ac:dyDescent="0.25">
      <c r="F8" s="4"/>
      <c r="M8" s="4"/>
      <c r="O8" s="4"/>
      <c r="Q8" s="3"/>
    </row>
    <row r="9" spans="1:20" x14ac:dyDescent="0.25">
      <c r="F9" s="4"/>
      <c r="M9" s="4"/>
      <c r="O9" s="4"/>
      <c r="Q9" s="3"/>
    </row>
    <row r="10" spans="1:20" ht="18.75" x14ac:dyDescent="0.3">
      <c r="A10" s="1" t="s">
        <v>64</v>
      </c>
      <c r="B10" s="1"/>
      <c r="E10" s="36" t="s">
        <v>56</v>
      </c>
      <c r="F10" s="4"/>
      <c r="J10" s="2"/>
      <c r="L10" s="3"/>
      <c r="M10" s="7"/>
      <c r="O10" s="4"/>
      <c r="Q10" s="3"/>
      <c r="R10" s="4"/>
    </row>
    <row r="11" spans="1:20" x14ac:dyDescent="0.25">
      <c r="F11" s="4"/>
      <c r="J11" s="2"/>
      <c r="L11" s="3"/>
      <c r="M11" s="7"/>
      <c r="O11" s="4"/>
      <c r="Q11" s="3"/>
      <c r="R11" s="4"/>
    </row>
    <row r="12" spans="1:20" x14ac:dyDescent="0.25">
      <c r="B12" t="s">
        <v>0</v>
      </c>
      <c r="C12" s="13">
        <v>940.58</v>
      </c>
      <c r="F12" s="4"/>
      <c r="J12" s="2"/>
      <c r="L12" s="3"/>
      <c r="M12" s="7"/>
      <c r="O12" s="4"/>
      <c r="Q12" s="3"/>
      <c r="R12" s="4"/>
    </row>
    <row r="13" spans="1:20" ht="15.75" thickBot="1" x14ac:dyDescent="0.3">
      <c r="B13" t="s">
        <v>41</v>
      </c>
      <c r="C13" s="13">
        <v>1181</v>
      </c>
      <c r="F13" s="4"/>
      <c r="J13" s="2"/>
      <c r="L13" s="3"/>
      <c r="M13" s="7"/>
      <c r="O13" s="4"/>
      <c r="Q13" s="3"/>
      <c r="R13" s="4"/>
    </row>
    <row r="14" spans="1:20" x14ac:dyDescent="0.25">
      <c r="A14" s="8"/>
      <c r="B14" s="9"/>
      <c r="C14" s="9"/>
      <c r="D14" s="9"/>
      <c r="E14" s="9"/>
      <c r="F14" s="8"/>
      <c r="G14" s="9"/>
      <c r="H14" s="8"/>
      <c r="I14" s="8"/>
      <c r="J14" s="10"/>
      <c r="K14" s="9"/>
      <c r="L14" s="11"/>
      <c r="M14" s="12"/>
      <c r="N14" s="9"/>
      <c r="O14" s="8"/>
      <c r="P14" s="9"/>
      <c r="Q14" s="11"/>
      <c r="R14" s="141" t="s">
        <v>31</v>
      </c>
      <c r="S14" s="142"/>
    </row>
    <row r="15" spans="1:20" ht="90" x14ac:dyDescent="0.25">
      <c r="A15" s="84" t="s">
        <v>1</v>
      </c>
      <c r="B15" s="84" t="s">
        <v>2</v>
      </c>
      <c r="C15" s="85" t="s">
        <v>46</v>
      </c>
      <c r="D15" s="85" t="s">
        <v>3</v>
      </c>
      <c r="E15" s="85" t="s">
        <v>4</v>
      </c>
      <c r="F15" s="84" t="s">
        <v>5</v>
      </c>
      <c r="G15" s="84" t="s">
        <v>6</v>
      </c>
      <c r="H15" s="84" t="s">
        <v>7</v>
      </c>
      <c r="I15" s="84" t="s">
        <v>8</v>
      </c>
      <c r="J15" s="86" t="s">
        <v>9</v>
      </c>
      <c r="K15" s="84" t="s">
        <v>10</v>
      </c>
      <c r="L15" s="87" t="s">
        <v>11</v>
      </c>
      <c r="M15" s="88" t="s">
        <v>12</v>
      </c>
      <c r="N15" s="84" t="s">
        <v>13</v>
      </c>
      <c r="O15" s="84" t="s">
        <v>14</v>
      </c>
      <c r="P15" s="84" t="s">
        <v>15</v>
      </c>
      <c r="Q15" s="88" t="s">
        <v>16</v>
      </c>
      <c r="R15" s="89">
        <v>2021</v>
      </c>
      <c r="S15" s="89" t="s">
        <v>32</v>
      </c>
      <c r="T15" s="125" t="s">
        <v>98</v>
      </c>
    </row>
    <row r="16" spans="1:20" ht="50.25" customHeight="1" x14ac:dyDescent="0.25">
      <c r="A16" s="82" t="s">
        <v>68</v>
      </c>
      <c r="B16" s="83">
        <v>44183</v>
      </c>
      <c r="C16" s="49" t="s">
        <v>90</v>
      </c>
      <c r="D16" s="113" t="s">
        <v>73</v>
      </c>
      <c r="E16" s="58" t="s">
        <v>45</v>
      </c>
      <c r="F16" s="49" t="s">
        <v>37</v>
      </c>
      <c r="G16" s="49">
        <v>2</v>
      </c>
      <c r="H16" s="49">
        <v>11</v>
      </c>
      <c r="I16" s="49" t="s">
        <v>18</v>
      </c>
      <c r="J16" s="50">
        <v>0.4</v>
      </c>
      <c r="K16" s="49" t="s">
        <v>57</v>
      </c>
      <c r="L16" s="49" t="s">
        <v>57</v>
      </c>
      <c r="M16" s="49" t="s">
        <v>57</v>
      </c>
      <c r="N16" s="49" t="s">
        <v>57</v>
      </c>
      <c r="O16" s="49" t="s">
        <v>57</v>
      </c>
      <c r="P16" s="49" t="s">
        <v>57</v>
      </c>
      <c r="Q16" s="49" t="s">
        <v>57</v>
      </c>
      <c r="R16" s="91" t="s">
        <v>105</v>
      </c>
      <c r="S16" s="126">
        <v>12180</v>
      </c>
      <c r="T16" s="125" t="s">
        <v>106</v>
      </c>
    </row>
    <row r="17" spans="1:20" ht="42.75" customHeight="1" x14ac:dyDescent="0.25">
      <c r="A17" s="82" t="s">
        <v>74</v>
      </c>
      <c r="B17" s="83">
        <v>44183</v>
      </c>
      <c r="C17" s="49" t="s">
        <v>91</v>
      </c>
      <c r="D17" s="56" t="s">
        <v>79</v>
      </c>
      <c r="E17" s="23" t="s">
        <v>17</v>
      </c>
      <c r="F17" s="49"/>
      <c r="G17" s="49"/>
      <c r="H17" s="49"/>
      <c r="I17" s="49"/>
      <c r="J17" s="50"/>
      <c r="K17" s="49"/>
      <c r="L17" s="49"/>
      <c r="M17" s="49"/>
      <c r="N17" s="49"/>
      <c r="O17" s="49"/>
      <c r="P17" s="49"/>
      <c r="Q17" s="49"/>
      <c r="R17" s="91" t="s">
        <v>100</v>
      </c>
      <c r="S17" s="126">
        <v>2970</v>
      </c>
      <c r="T17" s="125" t="s">
        <v>99</v>
      </c>
    </row>
    <row r="18" spans="1:20" ht="63" customHeight="1" x14ac:dyDescent="0.25">
      <c r="A18" s="82" t="s">
        <v>75</v>
      </c>
      <c r="B18" s="83">
        <v>44183</v>
      </c>
      <c r="C18" s="49" t="s">
        <v>92</v>
      </c>
      <c r="D18" s="59" t="s">
        <v>80</v>
      </c>
      <c r="E18" s="58" t="s">
        <v>53</v>
      </c>
      <c r="F18" s="49"/>
      <c r="G18" s="49"/>
      <c r="H18" s="49"/>
      <c r="I18" s="49"/>
      <c r="J18" s="50"/>
      <c r="K18" s="49"/>
      <c r="L18" s="49"/>
      <c r="M18" s="49"/>
      <c r="N18" s="49"/>
      <c r="O18" s="49"/>
      <c r="P18" s="49"/>
      <c r="Q18" s="49"/>
      <c r="R18" s="101" t="s">
        <v>103</v>
      </c>
      <c r="S18" s="126">
        <v>4440</v>
      </c>
      <c r="T18" s="125" t="s">
        <v>104</v>
      </c>
    </row>
    <row r="19" spans="1:20" ht="62.25" customHeight="1" x14ac:dyDescent="0.25">
      <c r="A19" s="82"/>
      <c r="B19" s="83"/>
      <c r="C19" s="49"/>
      <c r="D19" s="56" t="s">
        <v>80</v>
      </c>
      <c r="E19" s="23" t="s">
        <v>53</v>
      </c>
      <c r="F19" s="49" t="s">
        <v>36</v>
      </c>
      <c r="G19" s="49">
        <v>1</v>
      </c>
      <c r="H19" s="111">
        <v>10</v>
      </c>
      <c r="I19" s="49"/>
      <c r="J19" s="50">
        <v>0.4</v>
      </c>
      <c r="K19" s="50" t="s">
        <v>33</v>
      </c>
      <c r="L19" s="50"/>
      <c r="M19" s="50"/>
      <c r="N19" s="50"/>
      <c r="O19" s="50"/>
      <c r="P19" s="50"/>
      <c r="Q19" s="50"/>
      <c r="R19" s="50"/>
      <c r="S19" s="127"/>
      <c r="T19" s="101"/>
    </row>
    <row r="20" spans="1:20" ht="51.75" customHeight="1" x14ac:dyDescent="0.25">
      <c r="A20" s="82"/>
      <c r="B20" s="83"/>
      <c r="C20" s="49"/>
      <c r="D20" s="56" t="s">
        <v>80</v>
      </c>
      <c r="E20" s="23" t="s">
        <v>81</v>
      </c>
      <c r="F20" s="23" t="s">
        <v>39</v>
      </c>
      <c r="G20" s="23">
        <v>1</v>
      </c>
      <c r="H20" s="23">
        <v>12</v>
      </c>
      <c r="I20" s="23"/>
      <c r="J20" s="23">
        <v>40</v>
      </c>
      <c r="K20" s="23" t="s">
        <v>33</v>
      </c>
      <c r="L20" s="50"/>
      <c r="M20" s="50"/>
      <c r="N20" s="50"/>
      <c r="O20" s="50"/>
      <c r="P20" s="50"/>
      <c r="Q20" s="50"/>
      <c r="R20" s="50"/>
      <c r="S20" s="127"/>
      <c r="T20" s="101"/>
    </row>
    <row r="21" spans="1:20" x14ac:dyDescent="0.25">
      <c r="A21" s="82" t="s">
        <v>76</v>
      </c>
      <c r="B21" s="83">
        <v>44183</v>
      </c>
      <c r="C21" s="49" t="s">
        <v>93</v>
      </c>
      <c r="D21" s="56" t="s">
        <v>52</v>
      </c>
      <c r="E21" s="23" t="s">
        <v>82</v>
      </c>
      <c r="F21" s="23"/>
      <c r="G21" s="23"/>
      <c r="H21" s="23"/>
      <c r="I21" s="23"/>
      <c r="J21" s="23"/>
      <c r="K21" s="23"/>
      <c r="L21" s="50"/>
      <c r="M21" s="50"/>
      <c r="N21" s="50"/>
      <c r="O21" s="50"/>
      <c r="P21" s="50"/>
      <c r="Q21" s="50"/>
      <c r="R21" s="50"/>
      <c r="S21" s="127"/>
      <c r="T21" s="101"/>
    </row>
    <row r="22" spans="1:20" ht="30" x14ac:dyDescent="0.25">
      <c r="A22" s="115"/>
      <c r="B22" s="51"/>
      <c r="C22" s="51"/>
      <c r="D22" s="56" t="s">
        <v>52</v>
      </c>
      <c r="E22" s="23" t="s">
        <v>17</v>
      </c>
      <c r="F22" s="115"/>
      <c r="G22" s="115"/>
      <c r="H22" s="115"/>
      <c r="I22" s="115"/>
      <c r="J22" s="116"/>
      <c r="K22" s="101"/>
      <c r="L22" s="117"/>
      <c r="M22" s="115"/>
      <c r="N22" s="101"/>
      <c r="O22" s="115"/>
      <c r="P22" s="101"/>
      <c r="Q22" s="117"/>
      <c r="R22" s="101"/>
      <c r="S22" s="127"/>
      <c r="T22" s="125" t="s">
        <v>99</v>
      </c>
    </row>
    <row r="23" spans="1:20" ht="30" x14ac:dyDescent="0.25">
      <c r="A23" s="115"/>
      <c r="B23" s="51"/>
      <c r="C23" s="51"/>
      <c r="D23" s="56" t="s">
        <v>52</v>
      </c>
      <c r="E23" s="23" t="s">
        <v>83</v>
      </c>
      <c r="F23" s="115"/>
      <c r="G23" s="115"/>
      <c r="H23" s="115"/>
      <c r="I23" s="115"/>
      <c r="J23" s="116"/>
      <c r="K23" s="101"/>
      <c r="L23" s="117"/>
      <c r="M23" s="115"/>
      <c r="N23" s="101"/>
      <c r="O23" s="115"/>
      <c r="P23" s="101"/>
      <c r="Q23" s="117"/>
      <c r="R23" s="101" t="s">
        <v>102</v>
      </c>
      <c r="S23" s="127">
        <v>2100</v>
      </c>
      <c r="T23" s="125" t="s">
        <v>101</v>
      </c>
    </row>
    <row r="24" spans="1:20" ht="30" x14ac:dyDescent="0.25">
      <c r="A24" s="115" t="s">
        <v>77</v>
      </c>
      <c r="B24" s="121">
        <v>44183</v>
      </c>
      <c r="C24" s="49" t="s">
        <v>94</v>
      </c>
      <c r="D24" s="56" t="s">
        <v>67</v>
      </c>
      <c r="E24" s="56" t="s">
        <v>65</v>
      </c>
      <c r="F24" s="115"/>
      <c r="G24" s="115"/>
      <c r="H24" s="115"/>
      <c r="I24" s="115"/>
      <c r="J24" s="116"/>
      <c r="K24" s="101"/>
      <c r="L24" s="117"/>
      <c r="M24" s="115"/>
      <c r="N24" s="101"/>
      <c r="O24" s="115"/>
      <c r="P24" s="101"/>
      <c r="Q24" s="117"/>
      <c r="R24" s="101"/>
      <c r="S24" s="127"/>
      <c r="T24" s="101"/>
    </row>
    <row r="25" spans="1:20" ht="60" x14ac:dyDescent="0.25">
      <c r="A25" s="115" t="s">
        <v>78</v>
      </c>
      <c r="B25" s="121">
        <v>44183</v>
      </c>
      <c r="C25" s="49" t="s">
        <v>95</v>
      </c>
      <c r="D25" s="56" t="s">
        <v>84</v>
      </c>
      <c r="E25" s="23" t="s">
        <v>19</v>
      </c>
      <c r="F25" s="115"/>
      <c r="G25" s="115"/>
      <c r="H25" s="115"/>
      <c r="I25" s="115"/>
      <c r="J25" s="116"/>
      <c r="K25" s="101"/>
      <c r="L25" s="117"/>
      <c r="M25" s="115"/>
      <c r="N25" s="101"/>
      <c r="O25" s="115"/>
      <c r="P25" s="101"/>
      <c r="Q25" s="117"/>
      <c r="R25" s="101"/>
      <c r="S25" s="127"/>
      <c r="T25" s="101"/>
    </row>
    <row r="26" spans="1:20" ht="15.75" thickBot="1" x14ac:dyDescent="0.3">
      <c r="A26" s="118"/>
      <c r="B26" s="112"/>
      <c r="C26" s="112"/>
      <c r="D26" s="114"/>
      <c r="E26" s="27"/>
      <c r="F26" s="118"/>
      <c r="G26" s="118"/>
      <c r="H26" s="118"/>
      <c r="I26" s="118"/>
      <c r="J26" s="119"/>
      <c r="K26" s="143" t="s">
        <v>21</v>
      </c>
      <c r="L26" s="144"/>
      <c r="M26" s="145"/>
      <c r="N26" s="31">
        <f>SUM(N16:N25)</f>
        <v>0</v>
      </c>
      <c r="O26" s="32">
        <f t="shared" ref="O26" si="0">SUM(O16:O25)</f>
        <v>0</v>
      </c>
      <c r="P26" s="31">
        <f>SUM(P16:P25)</f>
        <v>0</v>
      </c>
      <c r="Q26" s="100">
        <f>SUM(Q16:Q25)</f>
        <v>0</v>
      </c>
      <c r="R26" s="101"/>
      <c r="S26" s="127"/>
      <c r="T26" s="101"/>
    </row>
    <row r="27" spans="1:20" x14ac:dyDescent="0.25">
      <c r="A27" s="118"/>
      <c r="B27" s="112"/>
      <c r="C27" s="112"/>
      <c r="D27" s="114"/>
      <c r="E27" s="27"/>
      <c r="F27" s="118"/>
      <c r="G27" s="118"/>
      <c r="H27" s="118"/>
      <c r="I27" s="118"/>
      <c r="J27" s="119"/>
      <c r="K27" s="33"/>
      <c r="L27" s="120"/>
      <c r="M27" s="118"/>
      <c r="N27" s="33"/>
      <c r="O27" s="118"/>
      <c r="P27" s="33"/>
      <c r="Q27" s="120"/>
      <c r="R27" s="33"/>
      <c r="S27" s="128"/>
    </row>
    <row r="28" spans="1:20" x14ac:dyDescent="0.25">
      <c r="A28" s="118"/>
      <c r="B28" s="112"/>
      <c r="C28" s="112"/>
      <c r="D28" s="114"/>
      <c r="E28" s="27"/>
      <c r="F28" s="118"/>
      <c r="G28" s="118"/>
      <c r="H28" s="118"/>
      <c r="I28" s="118"/>
      <c r="J28" s="119"/>
      <c r="K28" s="33"/>
      <c r="L28" s="120"/>
      <c r="M28" s="118"/>
      <c r="N28" s="33"/>
      <c r="O28" s="118"/>
      <c r="P28" s="33"/>
      <c r="Q28" s="120"/>
      <c r="R28" s="33"/>
      <c r="S28" s="33"/>
    </row>
    <row r="29" spans="1:20" x14ac:dyDescent="0.25">
      <c r="A29" s="4"/>
      <c r="B29" s="25"/>
      <c r="C29" s="25"/>
      <c r="D29" s="25"/>
      <c r="E29" s="5"/>
      <c r="F29" s="4"/>
      <c r="G29" s="4"/>
      <c r="H29" s="4"/>
      <c r="I29" s="4"/>
      <c r="J29" s="6"/>
      <c r="L29" s="3"/>
      <c r="M29" s="4"/>
      <c r="O29" s="4"/>
      <c r="Q29" s="3"/>
    </row>
    <row r="30" spans="1:20" x14ac:dyDescent="0.25">
      <c r="A30" s="4"/>
      <c r="D30" t="s">
        <v>26</v>
      </c>
      <c r="E30" s="5"/>
      <c r="F30" s="4"/>
      <c r="M30" s="4"/>
      <c r="N30" s="4"/>
      <c r="O30" s="4"/>
      <c r="P30" s="3"/>
      <c r="Q30" s="3"/>
    </row>
    <row r="31" spans="1:20" x14ac:dyDescent="0.25">
      <c r="F31" s="4"/>
      <c r="M31" s="4"/>
      <c r="N31" s="4"/>
      <c r="O31" s="4"/>
      <c r="P31" s="3"/>
      <c r="Q31" s="3"/>
    </row>
    <row r="32" spans="1:20" ht="15.75" thickBot="1" x14ac:dyDescent="0.3">
      <c r="D32" s="15" t="s">
        <v>27</v>
      </c>
      <c r="E32" s="14"/>
      <c r="F32" s="4"/>
      <c r="M32" s="4"/>
      <c r="N32" s="37"/>
      <c r="O32" s="4"/>
      <c r="P32" s="3"/>
      <c r="Q32" s="3"/>
    </row>
    <row r="33" spans="4:17" x14ac:dyDescent="0.25">
      <c r="F33" s="4"/>
      <c r="M33" s="4"/>
      <c r="N33" s="37"/>
      <c r="O33" s="4"/>
      <c r="Q33" s="3"/>
    </row>
    <row r="34" spans="4:17" ht="15.75" thickBot="1" x14ac:dyDescent="0.3">
      <c r="D34" s="15" t="s">
        <v>42</v>
      </c>
      <c r="E34" s="14"/>
      <c r="F34" s="4"/>
      <c r="M34" s="4"/>
      <c r="O34" s="4"/>
      <c r="Q34" s="3"/>
    </row>
    <row r="35" spans="4:17" x14ac:dyDescent="0.25">
      <c r="F35" s="4"/>
      <c r="M35" s="4"/>
      <c r="O35" s="4"/>
      <c r="Q35" s="3"/>
    </row>
    <row r="36" spans="4:17" ht="15.75" thickBot="1" x14ac:dyDescent="0.3">
      <c r="D36" s="15" t="s">
        <v>43</v>
      </c>
      <c r="E36" s="14"/>
      <c r="F36" s="4"/>
      <c r="M36" s="4"/>
      <c r="O36" s="4"/>
      <c r="Q36" s="3"/>
    </row>
    <row r="37" spans="4:17" x14ac:dyDescent="0.25">
      <c r="F37" s="4"/>
      <c r="M37" s="4"/>
      <c r="O37" s="4"/>
      <c r="Q37" s="3"/>
    </row>
    <row r="38" spans="4:17" x14ac:dyDescent="0.25">
      <c r="F38" s="4"/>
      <c r="M38" s="4"/>
      <c r="O38" s="4"/>
      <c r="Q38" s="3"/>
    </row>
    <row r="39" spans="4:17" x14ac:dyDescent="0.25">
      <c r="F39" s="4"/>
      <c r="M39" s="4"/>
      <c r="O39" s="4"/>
      <c r="Q39" s="3"/>
    </row>
    <row r="40" spans="4:17" x14ac:dyDescent="0.25">
      <c r="F40" s="4"/>
      <c r="M40" s="4"/>
      <c r="O40" s="4"/>
      <c r="Q40" s="3"/>
    </row>
    <row r="41" spans="4:17" x14ac:dyDescent="0.25">
      <c r="F41" s="4"/>
      <c r="M41" s="4"/>
      <c r="O41" s="4"/>
      <c r="Q41" s="3"/>
    </row>
    <row r="42" spans="4:17" x14ac:dyDescent="0.25">
      <c r="F42" s="4"/>
      <c r="M42" s="4"/>
      <c r="O42" s="4"/>
      <c r="Q42" s="3"/>
    </row>
    <row r="43" spans="4:17" x14ac:dyDescent="0.25">
      <c r="F43" s="4"/>
      <c r="M43" s="4"/>
      <c r="O43" s="4"/>
      <c r="Q43" s="3"/>
    </row>
    <row r="44" spans="4:17" x14ac:dyDescent="0.25">
      <c r="F44" s="4"/>
      <c r="M44" s="4"/>
      <c r="O44" s="4"/>
      <c r="Q44" s="3"/>
    </row>
    <row r="45" spans="4:17" x14ac:dyDescent="0.25">
      <c r="F45" s="4"/>
      <c r="M45" s="4"/>
      <c r="O45" s="4"/>
      <c r="Q45" s="3"/>
    </row>
    <row r="46" spans="4:17" x14ac:dyDescent="0.25">
      <c r="F46" s="4"/>
      <c r="M46" s="4"/>
      <c r="O46" s="4"/>
      <c r="Q46" s="3"/>
    </row>
    <row r="47" spans="4:17" x14ac:dyDescent="0.25">
      <c r="F47" s="4"/>
      <c r="M47" s="4"/>
      <c r="O47" s="4"/>
      <c r="Q47" s="3"/>
    </row>
    <row r="48" spans="4:17" x14ac:dyDescent="0.25">
      <c r="F48" s="4"/>
      <c r="M48" s="4"/>
      <c r="O48" s="4"/>
      <c r="Q48" s="3"/>
    </row>
    <row r="49" spans="6:17" x14ac:dyDescent="0.25">
      <c r="F49" s="4"/>
      <c r="M49" s="4"/>
      <c r="O49" s="4"/>
      <c r="Q49" s="3"/>
    </row>
    <row r="50" spans="6:17" x14ac:dyDescent="0.25">
      <c r="F50" s="4"/>
      <c r="M50" s="4"/>
      <c r="O50" s="4"/>
      <c r="Q50" s="3"/>
    </row>
    <row r="51" spans="6:17" x14ac:dyDescent="0.25">
      <c r="F51" s="4"/>
      <c r="M51" s="4"/>
      <c r="O51" s="4"/>
      <c r="Q51" s="3"/>
    </row>
    <row r="52" spans="6:17" x14ac:dyDescent="0.25">
      <c r="F52" s="4"/>
      <c r="M52" s="4"/>
      <c r="O52" s="4"/>
      <c r="Q52" s="3"/>
    </row>
    <row r="53" spans="6:17" x14ac:dyDescent="0.25">
      <c r="F53" s="4"/>
      <c r="M53" s="4"/>
      <c r="O53" s="4"/>
      <c r="Q53" s="3"/>
    </row>
    <row r="54" spans="6:17" x14ac:dyDescent="0.25">
      <c r="F54" s="4"/>
      <c r="M54" s="4"/>
      <c r="O54" s="4"/>
      <c r="Q54" s="3"/>
    </row>
    <row r="55" spans="6:17" x14ac:dyDescent="0.25">
      <c r="F55" s="4"/>
      <c r="M55" s="4"/>
      <c r="O55" s="4"/>
      <c r="Q55" s="3"/>
    </row>
    <row r="56" spans="6:17" x14ac:dyDescent="0.25">
      <c r="F56" s="4"/>
      <c r="M56" s="4"/>
      <c r="O56" s="4"/>
      <c r="Q56" s="3"/>
    </row>
    <row r="57" spans="6:17" x14ac:dyDescent="0.25">
      <c r="F57" s="4"/>
      <c r="M57" s="4"/>
      <c r="O57" s="4"/>
      <c r="Q57" s="3"/>
    </row>
    <row r="58" spans="6:17" x14ac:dyDescent="0.25">
      <c r="F58" s="4"/>
      <c r="M58" s="4"/>
      <c r="O58" s="4"/>
      <c r="Q58" s="3"/>
    </row>
    <row r="59" spans="6:17" x14ac:dyDescent="0.25">
      <c r="F59" s="4"/>
      <c r="M59" s="4"/>
      <c r="O59" s="4"/>
      <c r="Q59" s="3"/>
    </row>
    <row r="60" spans="6:17" x14ac:dyDescent="0.25">
      <c r="F60" s="4"/>
      <c r="M60" s="4"/>
      <c r="O60" s="4"/>
      <c r="Q60" s="3"/>
    </row>
    <row r="61" spans="6:17" x14ac:dyDescent="0.25">
      <c r="F61" s="4"/>
      <c r="M61" s="4"/>
      <c r="O61" s="4"/>
      <c r="Q61" s="3"/>
    </row>
    <row r="62" spans="6:17" x14ac:dyDescent="0.25">
      <c r="F62" s="4"/>
      <c r="M62" s="4"/>
      <c r="O62" s="4"/>
      <c r="Q62" s="3"/>
    </row>
    <row r="63" spans="6:17" x14ac:dyDescent="0.25">
      <c r="F63" s="4"/>
      <c r="M63" s="4"/>
      <c r="O63" s="4"/>
      <c r="Q63" s="3"/>
    </row>
    <row r="64" spans="6:17" x14ac:dyDescent="0.25">
      <c r="F64" s="4"/>
      <c r="M64" s="4"/>
      <c r="O64" s="4"/>
      <c r="Q64" s="3"/>
    </row>
    <row r="65" spans="6:17" x14ac:dyDescent="0.25">
      <c r="F65" s="4"/>
      <c r="M65" s="4"/>
      <c r="O65" s="4"/>
      <c r="Q65" s="3"/>
    </row>
    <row r="66" spans="6:17" x14ac:dyDescent="0.25">
      <c r="F66" s="4"/>
      <c r="M66" s="4"/>
      <c r="O66" s="4"/>
      <c r="Q66" s="3"/>
    </row>
    <row r="67" spans="6:17" x14ac:dyDescent="0.25">
      <c r="F67" s="4"/>
      <c r="M67" s="4"/>
      <c r="O67" s="4"/>
      <c r="Q67" s="3"/>
    </row>
    <row r="68" spans="6:17" x14ac:dyDescent="0.25">
      <c r="F68" s="4"/>
      <c r="M68" s="4"/>
      <c r="O68" s="4"/>
      <c r="Q68" s="3"/>
    </row>
    <row r="69" spans="6:17" x14ac:dyDescent="0.25">
      <c r="F69" s="4"/>
      <c r="M69" s="4"/>
      <c r="O69" s="4"/>
      <c r="Q69" s="3"/>
    </row>
    <row r="70" spans="6:17" x14ac:dyDescent="0.25">
      <c r="F70" s="4"/>
      <c r="M70" s="4"/>
      <c r="O70" s="4"/>
      <c r="Q70" s="3"/>
    </row>
    <row r="71" spans="6:17" x14ac:dyDescent="0.25">
      <c r="F71" s="4"/>
      <c r="M71" s="4"/>
      <c r="O71" s="4"/>
      <c r="Q71" s="3"/>
    </row>
  </sheetData>
  <mergeCells count="2">
    <mergeCell ref="R14:S14"/>
    <mergeCell ref="K26:M26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0E65F-A679-4BC7-8EF3-3A336E44482D}">
  <sheetPr>
    <pageSetUpPr fitToPage="1"/>
  </sheetPr>
  <dimension ref="A9:Q38"/>
  <sheetViews>
    <sheetView topLeftCell="A10" workbookViewId="0">
      <selection activeCell="L22" sqref="L22"/>
    </sheetView>
  </sheetViews>
  <sheetFormatPr defaultRowHeight="15" x14ac:dyDescent="0.25"/>
  <cols>
    <col min="2" max="3" width="15.85546875" customWidth="1"/>
    <col min="4" max="4" width="29.7109375" customWidth="1"/>
    <col min="5" max="5" width="33.42578125" customWidth="1"/>
    <col min="6" max="6" width="10.140625" customWidth="1"/>
    <col min="7" max="7" width="10.7109375" customWidth="1"/>
    <col min="9" max="9" width="11.140625" customWidth="1"/>
    <col min="10" max="10" width="13.42578125" customWidth="1"/>
    <col min="12" max="12" width="15.7109375" customWidth="1"/>
    <col min="13" max="13" width="14.85546875" customWidth="1"/>
    <col min="14" max="14" width="14.42578125" customWidth="1"/>
    <col min="15" max="15" width="10.5703125" customWidth="1"/>
    <col min="16" max="16" width="13.5703125" customWidth="1"/>
    <col min="17" max="17" width="13" customWidth="1"/>
  </cols>
  <sheetData>
    <row r="9" spans="1:17" ht="18.75" x14ac:dyDescent="0.3">
      <c r="A9" s="1" t="s">
        <v>64</v>
      </c>
      <c r="B9" s="1"/>
      <c r="F9" s="4"/>
    </row>
    <row r="10" spans="1:17" x14ac:dyDescent="0.25">
      <c r="F10" s="4"/>
      <c r="J10" s="2"/>
      <c r="L10" s="3"/>
      <c r="M10" s="7"/>
      <c r="O10" s="4"/>
      <c r="Q10" s="3"/>
    </row>
    <row r="11" spans="1:17" ht="21" x14ac:dyDescent="0.35">
      <c r="A11" s="25"/>
      <c r="B11" s="25" t="s">
        <v>0</v>
      </c>
      <c r="C11" s="44">
        <v>940.58</v>
      </c>
      <c r="D11" s="25"/>
      <c r="E11" s="45" t="s">
        <v>56</v>
      </c>
      <c r="F11" s="24"/>
      <c r="G11" s="25"/>
      <c r="H11" s="25"/>
      <c r="I11" s="25"/>
      <c r="J11" s="46"/>
      <c r="K11" s="25"/>
      <c r="L11" s="47"/>
      <c r="M11" s="48"/>
      <c r="N11" s="25"/>
      <c r="O11" s="24"/>
      <c r="P11" s="25"/>
      <c r="Q11" s="47"/>
    </row>
    <row r="12" spans="1:17" ht="15.75" thickBot="1" x14ac:dyDescent="0.3">
      <c r="A12" s="25"/>
      <c r="B12" s="25" t="s">
        <v>41</v>
      </c>
      <c r="C12" s="44">
        <v>1181</v>
      </c>
      <c r="D12" s="25"/>
      <c r="E12" s="25"/>
      <c r="F12" s="24"/>
      <c r="G12" s="25"/>
      <c r="H12" s="25"/>
      <c r="I12" s="25"/>
      <c r="J12" s="46"/>
      <c r="K12" s="25"/>
      <c r="L12" s="47"/>
      <c r="M12" s="48"/>
      <c r="N12" s="25"/>
      <c r="O12" s="24"/>
      <c r="P12" s="25"/>
      <c r="Q12" s="47"/>
    </row>
    <row r="13" spans="1:17" ht="75.75" thickBot="1" x14ac:dyDescent="0.3">
      <c r="A13" s="70" t="s">
        <v>1</v>
      </c>
      <c r="B13" s="71" t="s">
        <v>2</v>
      </c>
      <c r="C13" s="72" t="s">
        <v>46</v>
      </c>
      <c r="D13" s="72" t="s">
        <v>3</v>
      </c>
      <c r="E13" s="72" t="s">
        <v>4</v>
      </c>
      <c r="F13" s="71" t="s">
        <v>5</v>
      </c>
      <c r="G13" s="71" t="s">
        <v>6</v>
      </c>
      <c r="H13" s="71" t="s">
        <v>7</v>
      </c>
      <c r="I13" s="71" t="s">
        <v>8</v>
      </c>
      <c r="J13" s="73" t="s">
        <v>9</v>
      </c>
      <c r="K13" s="71" t="s">
        <v>10</v>
      </c>
      <c r="L13" s="74" t="s">
        <v>11</v>
      </c>
      <c r="M13" s="75" t="s">
        <v>12</v>
      </c>
      <c r="N13" s="71" t="s">
        <v>13</v>
      </c>
      <c r="O13" s="71" t="s">
        <v>14</v>
      </c>
      <c r="P13" s="71" t="s">
        <v>15</v>
      </c>
      <c r="Q13" s="76" t="s">
        <v>16</v>
      </c>
    </row>
    <row r="14" spans="1:17" ht="47.25" customHeight="1" thickBot="1" x14ac:dyDescent="0.3">
      <c r="A14" s="77" t="s">
        <v>68</v>
      </c>
      <c r="B14" s="83">
        <v>44183</v>
      </c>
      <c r="C14" s="49" t="s">
        <v>69</v>
      </c>
      <c r="D14" s="113" t="s">
        <v>73</v>
      </c>
      <c r="E14" s="58" t="s">
        <v>45</v>
      </c>
      <c r="F14" s="105" t="s">
        <v>37</v>
      </c>
      <c r="G14" s="105">
        <v>2</v>
      </c>
      <c r="H14" s="105">
        <v>11</v>
      </c>
      <c r="I14" s="105" t="s">
        <v>18</v>
      </c>
      <c r="J14" s="106">
        <v>0.4</v>
      </c>
      <c r="K14" s="105">
        <v>1.3</v>
      </c>
      <c r="L14" s="107">
        <v>1092.01</v>
      </c>
      <c r="M14" s="105" t="s">
        <v>20</v>
      </c>
      <c r="N14" s="108">
        <f>H14*G14*(J14*L14+($C$12-L14)*0.3796)+$C$11*G14*H14/12</f>
        <v>12077.257954666668</v>
      </c>
      <c r="O14" s="109">
        <v>2</v>
      </c>
      <c r="P14" s="108">
        <f t="shared" ref="P14:P23" si="0">H14*O14*(J14*L14+($C$12-L14)*0.3796)+$C$11*O14*H14/12</f>
        <v>12077.257954666668</v>
      </c>
      <c r="Q14" s="110">
        <v>12180</v>
      </c>
    </row>
    <row r="15" spans="1:17" ht="47.25" customHeight="1" thickBot="1" x14ac:dyDescent="0.3">
      <c r="A15" s="77" t="s">
        <v>74</v>
      </c>
      <c r="B15" s="83">
        <v>44183</v>
      </c>
      <c r="C15" s="49" t="s">
        <v>70</v>
      </c>
      <c r="D15" s="56" t="s">
        <v>79</v>
      </c>
      <c r="E15" s="23" t="s">
        <v>17</v>
      </c>
      <c r="F15" s="79" t="s">
        <v>86</v>
      </c>
      <c r="G15" s="79">
        <v>1</v>
      </c>
      <c r="H15" s="79">
        <v>12</v>
      </c>
      <c r="I15" s="79" t="s">
        <v>18</v>
      </c>
      <c r="J15" s="103">
        <v>0.05</v>
      </c>
      <c r="K15" s="79">
        <v>1.3</v>
      </c>
      <c r="L15" s="80">
        <v>873.61</v>
      </c>
      <c r="M15" s="79" t="s">
        <v>20</v>
      </c>
      <c r="N15" s="108">
        <f>H15*G15*(J15*L15+($C$12-L15)*0.3796)+$C$11*G15*H15/12</f>
        <v>2864.9689280000002</v>
      </c>
      <c r="O15" s="122">
        <v>1</v>
      </c>
      <c r="P15" s="108">
        <f t="shared" si="0"/>
        <v>2864.9689280000002</v>
      </c>
      <c r="Q15" s="80">
        <v>2970</v>
      </c>
    </row>
    <row r="16" spans="1:17" ht="47.25" customHeight="1" thickBot="1" x14ac:dyDescent="0.3">
      <c r="A16" s="77" t="s">
        <v>75</v>
      </c>
      <c r="B16" s="83">
        <v>44183</v>
      </c>
      <c r="C16" s="49" t="s">
        <v>71</v>
      </c>
      <c r="D16" s="59" t="s">
        <v>80</v>
      </c>
      <c r="E16" s="23" t="s">
        <v>97</v>
      </c>
      <c r="F16" s="79" t="s">
        <v>86</v>
      </c>
      <c r="G16" s="79">
        <v>1</v>
      </c>
      <c r="H16" s="79">
        <v>10</v>
      </c>
      <c r="I16" s="79" t="s">
        <v>18</v>
      </c>
      <c r="J16" s="103">
        <v>0.05</v>
      </c>
      <c r="K16" s="79" t="s">
        <v>33</v>
      </c>
      <c r="L16" s="80">
        <v>873.61</v>
      </c>
      <c r="M16" s="79" t="s">
        <v>20</v>
      </c>
      <c r="N16" s="108">
        <f t="shared" ref="N16:N22" si="1">H16*G16*(J16*L16+($C$12-L16)*0.3796)+$C$11*G16*H16/12</f>
        <v>2387.4741066666666</v>
      </c>
      <c r="O16" s="122">
        <v>1</v>
      </c>
      <c r="P16" s="108">
        <f t="shared" si="0"/>
        <v>2387.4741066666666</v>
      </c>
      <c r="Q16" s="80">
        <v>2490</v>
      </c>
    </row>
    <row r="17" spans="1:17" ht="47.25" customHeight="1" thickBot="1" x14ac:dyDescent="0.3">
      <c r="A17" s="77"/>
      <c r="B17" s="83"/>
      <c r="C17" s="49"/>
      <c r="D17" s="56" t="s">
        <v>80</v>
      </c>
      <c r="E17" s="23" t="s">
        <v>81</v>
      </c>
      <c r="F17" s="79" t="s">
        <v>34</v>
      </c>
      <c r="G17" s="79">
        <v>1</v>
      </c>
      <c r="H17" s="79">
        <v>10</v>
      </c>
      <c r="I17" s="79" t="s">
        <v>18</v>
      </c>
      <c r="J17" s="103">
        <v>0.05</v>
      </c>
      <c r="K17" s="79" t="s">
        <v>33</v>
      </c>
      <c r="L17" s="80">
        <v>1037.4100000000001</v>
      </c>
      <c r="M17" s="79" t="s">
        <v>20</v>
      </c>
      <c r="N17" s="108">
        <f t="shared" si="1"/>
        <v>1847.5893066666663</v>
      </c>
      <c r="O17" s="122">
        <v>1</v>
      </c>
      <c r="P17" s="108">
        <f t="shared" si="0"/>
        <v>1847.5893066666663</v>
      </c>
      <c r="Q17" s="80">
        <v>1950</v>
      </c>
    </row>
    <row r="18" spans="1:17" ht="47.25" customHeight="1" thickBot="1" x14ac:dyDescent="0.3">
      <c r="A18" s="77" t="s">
        <v>76</v>
      </c>
      <c r="B18" s="83">
        <v>44183</v>
      </c>
      <c r="C18" s="49" t="s">
        <v>72</v>
      </c>
      <c r="D18" s="56" t="s">
        <v>52</v>
      </c>
      <c r="E18" s="23" t="s">
        <v>82</v>
      </c>
      <c r="F18" s="79" t="s">
        <v>37</v>
      </c>
      <c r="G18" s="79">
        <v>1</v>
      </c>
      <c r="H18" s="79">
        <v>12</v>
      </c>
      <c r="I18" s="79" t="s">
        <v>18</v>
      </c>
      <c r="J18" s="103">
        <v>0.05</v>
      </c>
      <c r="K18" s="79" t="s">
        <v>33</v>
      </c>
      <c r="L18" s="80">
        <v>1092.01</v>
      </c>
      <c r="M18" s="79" t="s">
        <v>20</v>
      </c>
      <c r="N18" s="108">
        <f t="shared" si="1"/>
        <v>2001.1532480000001</v>
      </c>
      <c r="O18" s="122">
        <v>1</v>
      </c>
      <c r="P18" s="108">
        <f t="shared" si="0"/>
        <v>2001.1532480000001</v>
      </c>
      <c r="Q18" s="80">
        <v>2100</v>
      </c>
    </row>
    <row r="19" spans="1:17" ht="47.25" customHeight="1" thickBot="1" x14ac:dyDescent="0.3">
      <c r="A19" s="77"/>
      <c r="B19" s="51"/>
      <c r="C19" s="51"/>
      <c r="D19" s="56" t="s">
        <v>52</v>
      </c>
      <c r="E19" s="23" t="s">
        <v>17</v>
      </c>
      <c r="F19" s="79" t="s">
        <v>40</v>
      </c>
      <c r="G19" s="79">
        <v>2</v>
      </c>
      <c r="H19" s="79">
        <v>12</v>
      </c>
      <c r="I19" s="79" t="s">
        <v>18</v>
      </c>
      <c r="J19" s="103">
        <v>0.05</v>
      </c>
      <c r="K19" s="79">
        <v>1.3</v>
      </c>
      <c r="L19" s="80">
        <v>1201.22</v>
      </c>
      <c r="M19" s="79" t="s">
        <v>20</v>
      </c>
      <c r="N19" s="104">
        <f t="shared" ref="N19:N20" si="2">G19*H19*(L19*J19+$C$11/12)</f>
        <v>3322.6240000000007</v>
      </c>
      <c r="O19" s="122">
        <v>0</v>
      </c>
      <c r="P19" s="108">
        <f t="shared" si="0"/>
        <v>0</v>
      </c>
      <c r="Q19" s="80">
        <v>0</v>
      </c>
    </row>
    <row r="20" spans="1:17" ht="47.25" customHeight="1" thickBot="1" x14ac:dyDescent="0.3">
      <c r="A20" s="77"/>
      <c r="B20" s="51"/>
      <c r="C20" s="51"/>
      <c r="D20" s="56" t="s">
        <v>52</v>
      </c>
      <c r="E20" s="23" t="s">
        <v>17</v>
      </c>
      <c r="F20" s="79" t="s">
        <v>39</v>
      </c>
      <c r="G20" s="79">
        <v>1</v>
      </c>
      <c r="H20" s="79">
        <v>12</v>
      </c>
      <c r="I20" s="79" t="s">
        <v>18</v>
      </c>
      <c r="J20" s="103">
        <v>0.4</v>
      </c>
      <c r="K20" s="79" t="s">
        <v>33</v>
      </c>
      <c r="L20" s="80">
        <v>1310.42</v>
      </c>
      <c r="M20" s="79" t="s">
        <v>20</v>
      </c>
      <c r="N20" s="104">
        <f t="shared" si="2"/>
        <v>7230.5959999999995</v>
      </c>
      <c r="O20" s="122">
        <v>1</v>
      </c>
      <c r="P20" s="108">
        <f t="shared" si="0"/>
        <v>6641.0620159999999</v>
      </c>
      <c r="Q20" s="80">
        <v>6740</v>
      </c>
    </row>
    <row r="21" spans="1:17" ht="47.25" customHeight="1" thickBot="1" x14ac:dyDescent="0.3">
      <c r="A21" s="77"/>
      <c r="B21" s="51"/>
      <c r="C21" s="51"/>
      <c r="D21" s="56" t="s">
        <v>52</v>
      </c>
      <c r="E21" s="23" t="s">
        <v>83</v>
      </c>
      <c r="F21" s="79" t="s">
        <v>37</v>
      </c>
      <c r="G21" s="79">
        <v>1</v>
      </c>
      <c r="H21" s="79">
        <v>12</v>
      </c>
      <c r="I21" s="79" t="s">
        <v>18</v>
      </c>
      <c r="J21" s="103">
        <v>0.05</v>
      </c>
      <c r="K21" s="79" t="s">
        <v>33</v>
      </c>
      <c r="L21" s="80">
        <v>1092.01</v>
      </c>
      <c r="M21" s="79" t="s">
        <v>20</v>
      </c>
      <c r="N21" s="104">
        <f t="shared" si="1"/>
        <v>2001.1532480000001</v>
      </c>
      <c r="O21" s="122">
        <v>1</v>
      </c>
      <c r="P21" s="108">
        <f t="shared" si="0"/>
        <v>2001.1532480000001</v>
      </c>
      <c r="Q21" s="80">
        <v>2100</v>
      </c>
    </row>
    <row r="22" spans="1:17" ht="47.25" customHeight="1" thickBot="1" x14ac:dyDescent="0.3">
      <c r="A22" s="77" t="s">
        <v>77</v>
      </c>
      <c r="B22" s="51"/>
      <c r="C22" s="49" t="s">
        <v>88</v>
      </c>
      <c r="D22" s="56" t="s">
        <v>67</v>
      </c>
      <c r="E22" s="23" t="s">
        <v>87</v>
      </c>
      <c r="F22" s="79" t="s">
        <v>36</v>
      </c>
      <c r="G22" s="79">
        <v>1</v>
      </c>
      <c r="H22" s="79">
        <v>10</v>
      </c>
      <c r="I22" s="79" t="s">
        <v>18</v>
      </c>
      <c r="J22" s="103">
        <v>0.4</v>
      </c>
      <c r="K22" s="79" t="s">
        <v>33</v>
      </c>
      <c r="L22" s="80">
        <v>982.81</v>
      </c>
      <c r="M22" s="79" t="s">
        <v>20</v>
      </c>
      <c r="N22" s="104">
        <f t="shared" si="1"/>
        <v>5467.3859066666673</v>
      </c>
      <c r="O22" s="122">
        <v>0</v>
      </c>
      <c r="P22" s="108">
        <f t="shared" si="0"/>
        <v>0</v>
      </c>
      <c r="Q22" s="80">
        <v>0</v>
      </c>
    </row>
    <row r="23" spans="1:17" ht="47.25" customHeight="1" x14ac:dyDescent="0.25">
      <c r="A23" s="77" t="s">
        <v>78</v>
      </c>
      <c r="B23" s="51"/>
      <c r="C23" s="49" t="s">
        <v>89</v>
      </c>
      <c r="D23" s="56" t="s">
        <v>84</v>
      </c>
      <c r="E23" s="23" t="s">
        <v>19</v>
      </c>
      <c r="F23" s="79" t="s">
        <v>39</v>
      </c>
      <c r="G23" s="79">
        <v>1</v>
      </c>
      <c r="H23" s="79">
        <v>12</v>
      </c>
      <c r="I23" s="79" t="s">
        <v>18</v>
      </c>
      <c r="J23" s="103">
        <v>0.4</v>
      </c>
      <c r="K23" s="79">
        <v>1.3</v>
      </c>
      <c r="L23" s="80">
        <v>1310.42</v>
      </c>
      <c r="M23" s="79" t="s">
        <v>20</v>
      </c>
      <c r="N23" s="104">
        <f>G23*H23*(L23*J23+$C$11/12)</f>
        <v>7230.5959999999995</v>
      </c>
      <c r="O23" s="122">
        <v>1</v>
      </c>
      <c r="P23" s="108">
        <f t="shared" si="0"/>
        <v>6641.0620159999999</v>
      </c>
      <c r="Q23" s="80">
        <v>6740</v>
      </c>
    </row>
    <row r="24" spans="1:17" ht="15.75" thickBot="1" x14ac:dyDescent="0.3">
      <c r="A24" s="42"/>
      <c r="B24" s="42"/>
      <c r="C24" s="42"/>
      <c r="D24" s="42"/>
      <c r="E24" s="42"/>
      <c r="F24" s="42"/>
      <c r="G24" s="42"/>
      <c r="H24" s="40"/>
      <c r="I24" s="42"/>
      <c r="J24" s="43"/>
      <c r="K24" s="146" t="s">
        <v>21</v>
      </c>
      <c r="L24" s="147"/>
      <c r="M24" s="148"/>
      <c r="N24" s="30">
        <f>SUM(N14:N23)</f>
        <v>46430.798698666666</v>
      </c>
      <c r="O24" s="69">
        <f>SUM(O14:O23)</f>
        <v>9</v>
      </c>
      <c r="P24" s="30">
        <f>SUM(P14:P23)</f>
        <v>36461.720823999996</v>
      </c>
      <c r="Q24" s="30">
        <f>SUM(Q14:Q23)</f>
        <v>37270</v>
      </c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6"/>
      <c r="L25" s="3"/>
      <c r="M25" s="4"/>
      <c r="O25" s="4"/>
      <c r="P25" s="102"/>
      <c r="Q25" s="3"/>
    </row>
    <row r="26" spans="1:17" x14ac:dyDescent="0.25">
      <c r="A26" s="4"/>
      <c r="B26" t="s">
        <v>24</v>
      </c>
      <c r="D26" s="5"/>
      <c r="E26" s="5"/>
      <c r="F26" s="4"/>
      <c r="G26" s="4"/>
      <c r="H26" s="4"/>
      <c r="I26" s="15" t="s">
        <v>54</v>
      </c>
      <c r="J26" s="13"/>
      <c r="K26" s="16"/>
      <c r="L26" s="15"/>
      <c r="M26" s="4"/>
      <c r="O26" s="4"/>
      <c r="Q26" s="3"/>
    </row>
    <row r="27" spans="1:17" x14ac:dyDescent="0.25">
      <c r="A27" s="4"/>
      <c r="B27" t="s">
        <v>47</v>
      </c>
      <c r="E27" s="5"/>
      <c r="F27" s="4"/>
      <c r="G27" s="4"/>
      <c r="H27" s="4"/>
      <c r="I27" t="s">
        <v>28</v>
      </c>
      <c r="J27" s="3"/>
      <c r="K27" s="4"/>
      <c r="M27" s="123">
        <v>88510</v>
      </c>
      <c r="N27" s="18" t="s">
        <v>30</v>
      </c>
      <c r="O27" s="19"/>
      <c r="P27" s="20"/>
      <c r="Q27" s="18"/>
    </row>
    <row r="28" spans="1:17" x14ac:dyDescent="0.25">
      <c r="A28" s="4"/>
      <c r="B28" t="s">
        <v>23</v>
      </c>
      <c r="E28" s="5"/>
      <c r="F28" s="4"/>
      <c r="G28" s="4"/>
      <c r="H28" s="4"/>
      <c r="I28" t="s">
        <v>29</v>
      </c>
      <c r="J28" s="3"/>
      <c r="K28" s="4"/>
      <c r="M28" s="4">
        <v>17</v>
      </c>
      <c r="O28" s="4"/>
      <c r="Q28" s="3"/>
    </row>
    <row r="29" spans="1:17" x14ac:dyDescent="0.25">
      <c r="A29" s="4"/>
      <c r="F29" s="4"/>
      <c r="G29" s="4"/>
      <c r="H29" s="4"/>
      <c r="O29" s="4"/>
      <c r="Q29" s="3"/>
    </row>
    <row r="30" spans="1:17" x14ac:dyDescent="0.25">
      <c r="A30" s="4"/>
      <c r="B30" t="s">
        <v>25</v>
      </c>
      <c r="F30" s="4"/>
      <c r="G30" s="4"/>
      <c r="H30" s="4"/>
      <c r="O30" s="4"/>
    </row>
    <row r="31" spans="1:17" x14ac:dyDescent="0.25">
      <c r="A31" s="4"/>
      <c r="D31" t="s">
        <v>26</v>
      </c>
      <c r="E31" s="5"/>
      <c r="F31" s="4"/>
      <c r="G31" s="4"/>
      <c r="H31" s="4"/>
      <c r="I31" t="s">
        <v>85</v>
      </c>
      <c r="O31" s="4"/>
      <c r="Q31" s="3"/>
    </row>
    <row r="32" spans="1:17" x14ac:dyDescent="0.25">
      <c r="A32" s="4"/>
      <c r="F32" s="4"/>
      <c r="G32" s="4"/>
      <c r="H32" s="4"/>
      <c r="I32" s="4"/>
      <c r="L32" s="21"/>
      <c r="M32" s="4" t="s">
        <v>55</v>
      </c>
      <c r="N32" s="4"/>
      <c r="O32" s="4"/>
      <c r="Q32" s="3"/>
    </row>
    <row r="33" spans="1:17" ht="15.75" thickBot="1" x14ac:dyDescent="0.3">
      <c r="A33" s="4"/>
      <c r="D33" s="15" t="s">
        <v>27</v>
      </c>
      <c r="E33" s="14"/>
      <c r="F33" s="4"/>
      <c r="G33" s="4"/>
      <c r="H33" s="4"/>
      <c r="M33" s="4"/>
      <c r="N33" s="4"/>
      <c r="O33" s="4"/>
      <c r="Q33" s="3"/>
    </row>
    <row r="34" spans="1:17" x14ac:dyDescent="0.25">
      <c r="A34" s="4"/>
      <c r="F34" s="4"/>
      <c r="M34" t="s">
        <v>35</v>
      </c>
      <c r="O34" s="4"/>
      <c r="Q34" s="3"/>
    </row>
    <row r="35" spans="1:17" ht="15.75" thickBot="1" x14ac:dyDescent="0.3">
      <c r="A35" s="4"/>
      <c r="D35" s="15" t="s">
        <v>42</v>
      </c>
      <c r="E35" s="14"/>
      <c r="F35" s="4"/>
      <c r="M35" s="4"/>
      <c r="O35" s="4"/>
      <c r="Q35" s="3"/>
    </row>
    <row r="36" spans="1:17" ht="15.75" thickBot="1" x14ac:dyDescent="0.3">
      <c r="A36" s="4"/>
      <c r="F36" s="4"/>
      <c r="M36" s="22"/>
      <c r="N36" s="14"/>
      <c r="O36" s="4"/>
      <c r="Q36" s="3"/>
    </row>
    <row r="37" spans="1:17" ht="15.75" thickBot="1" x14ac:dyDescent="0.3">
      <c r="D37" s="15" t="s">
        <v>43</v>
      </c>
      <c r="E37" s="14"/>
      <c r="F37" s="4"/>
      <c r="M37" s="4"/>
      <c r="O37" s="4"/>
      <c r="Q37" s="3"/>
    </row>
    <row r="38" spans="1:17" x14ac:dyDescent="0.25">
      <c r="F38" s="4"/>
      <c r="M38" s="4"/>
      <c r="O38" s="4"/>
      <c r="Q38" s="3"/>
    </row>
  </sheetData>
  <mergeCells count="1">
    <mergeCell ref="K24:M24"/>
  </mergeCells>
  <phoneticPr fontId="10" type="noConversion"/>
  <pageMargins left="0.7" right="0.7" top="0.75" bottom="0.75" header="0.3" footer="0.3"/>
  <pageSetup paperSize="9" scale="5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434BF-45C4-43D8-9F2F-93AAFDF71D4E}">
  <dimension ref="A10:D29"/>
  <sheetViews>
    <sheetView topLeftCell="A16" workbookViewId="0">
      <selection activeCell="C30" sqref="C30"/>
    </sheetView>
  </sheetViews>
  <sheetFormatPr defaultRowHeight="15" x14ac:dyDescent="0.25"/>
  <cols>
    <col min="1" max="1" width="36.140625" customWidth="1"/>
    <col min="2" max="2" width="28.85546875" customWidth="1"/>
    <col min="3" max="3" width="16.42578125" customWidth="1"/>
    <col min="4" max="4" width="19.85546875" customWidth="1"/>
    <col min="5" max="7" width="9.140625" customWidth="1"/>
  </cols>
  <sheetData>
    <row r="10" spans="1:4" x14ac:dyDescent="0.25">
      <c r="A10" s="15" t="s">
        <v>96</v>
      </c>
      <c r="D10" s="3"/>
    </row>
    <row r="11" spans="1:4" ht="15.75" thickBot="1" x14ac:dyDescent="0.3">
      <c r="D11" s="3"/>
    </row>
    <row r="12" spans="1:4" ht="60.75" customHeight="1" thickBot="1" x14ac:dyDescent="0.3">
      <c r="A12" s="61" t="s">
        <v>3</v>
      </c>
      <c r="B12" s="62" t="s">
        <v>4</v>
      </c>
      <c r="C12" s="63" t="s">
        <v>14</v>
      </c>
      <c r="D12" s="64" t="s">
        <v>48</v>
      </c>
    </row>
    <row r="13" spans="1:4" ht="45" x14ac:dyDescent="0.25">
      <c r="A13" s="113" t="s">
        <v>73</v>
      </c>
      <c r="B13" s="58" t="s">
        <v>45</v>
      </c>
      <c r="C13" s="57">
        <v>2</v>
      </c>
      <c r="D13" s="110">
        <v>12180</v>
      </c>
    </row>
    <row r="14" spans="1:4" ht="45.75" customHeight="1" x14ac:dyDescent="0.25">
      <c r="A14" s="56" t="s">
        <v>79</v>
      </c>
      <c r="B14" s="23" t="s">
        <v>17</v>
      </c>
      <c r="C14" s="57">
        <v>1</v>
      </c>
      <c r="D14" s="80">
        <v>2970</v>
      </c>
    </row>
    <row r="15" spans="1:4" ht="60" x14ac:dyDescent="0.25">
      <c r="A15" s="59" t="s">
        <v>80</v>
      </c>
      <c r="B15" s="23" t="s">
        <v>81</v>
      </c>
      <c r="C15" s="57">
        <v>1</v>
      </c>
      <c r="D15" s="80">
        <v>2490</v>
      </c>
    </row>
    <row r="16" spans="1:4" ht="60" x14ac:dyDescent="0.25">
      <c r="A16" s="56" t="s">
        <v>80</v>
      </c>
      <c r="B16" s="23" t="s">
        <v>81</v>
      </c>
      <c r="C16" s="57">
        <v>1</v>
      </c>
      <c r="D16" s="80">
        <v>1950</v>
      </c>
    </row>
    <row r="17" spans="1:4" x14ac:dyDescent="0.25">
      <c r="A17" s="56" t="s">
        <v>52</v>
      </c>
      <c r="B17" s="23" t="s">
        <v>82</v>
      </c>
      <c r="C17" s="57">
        <v>1</v>
      </c>
      <c r="D17" s="80">
        <v>2100</v>
      </c>
    </row>
    <row r="18" spans="1:4" ht="30" x14ac:dyDescent="0.25">
      <c r="A18" s="56" t="s">
        <v>52</v>
      </c>
      <c r="B18" s="23" t="s">
        <v>17</v>
      </c>
      <c r="C18" s="57">
        <v>1</v>
      </c>
      <c r="D18" s="80">
        <v>6740</v>
      </c>
    </row>
    <row r="19" spans="1:4" x14ac:dyDescent="0.25">
      <c r="A19" s="56" t="s">
        <v>52</v>
      </c>
      <c r="B19" s="23" t="s">
        <v>83</v>
      </c>
      <c r="C19" s="57">
        <v>1</v>
      </c>
      <c r="D19" s="80">
        <v>2100</v>
      </c>
    </row>
    <row r="20" spans="1:4" ht="60" x14ac:dyDescent="0.25">
      <c r="A20" s="56" t="s">
        <v>84</v>
      </c>
      <c r="B20" s="23" t="s">
        <v>19</v>
      </c>
      <c r="C20" s="57">
        <v>1</v>
      </c>
      <c r="D20" s="124">
        <v>6740</v>
      </c>
    </row>
    <row r="21" spans="1:4" ht="15.75" thickBot="1" x14ac:dyDescent="0.3">
      <c r="A21" s="65"/>
      <c r="B21" s="66" t="s">
        <v>49</v>
      </c>
      <c r="C21" s="67">
        <f>SUM(C13:C20)</f>
        <v>9</v>
      </c>
      <c r="D21" s="68">
        <f>SUM(D13:D20)</f>
        <v>37270</v>
      </c>
    </row>
    <row r="22" spans="1:4" x14ac:dyDescent="0.25">
      <c r="D22" s="3"/>
    </row>
    <row r="23" spans="1:4" x14ac:dyDescent="0.25">
      <c r="D23" s="3"/>
    </row>
    <row r="24" spans="1:4" x14ac:dyDescent="0.25">
      <c r="A24" s="15" t="s">
        <v>51</v>
      </c>
    </row>
    <row r="25" spans="1:4" ht="15.75" thickBot="1" x14ac:dyDescent="0.3"/>
    <row r="26" spans="1:4" ht="30" x14ac:dyDescent="0.25">
      <c r="A26" s="53" t="s">
        <v>3</v>
      </c>
      <c r="B26" s="54" t="s">
        <v>4</v>
      </c>
      <c r="C26" s="55" t="s">
        <v>50</v>
      </c>
    </row>
    <row r="27" spans="1:4" ht="30" x14ac:dyDescent="0.25">
      <c r="A27" s="56" t="s">
        <v>52</v>
      </c>
      <c r="B27" s="23" t="s">
        <v>17</v>
      </c>
      <c r="C27" s="57">
        <v>2</v>
      </c>
    </row>
    <row r="28" spans="1:4" ht="30.75" thickBot="1" x14ac:dyDescent="0.3">
      <c r="A28" s="56" t="s">
        <v>67</v>
      </c>
      <c r="B28" s="23" t="s">
        <v>87</v>
      </c>
      <c r="C28" s="57">
        <v>1</v>
      </c>
    </row>
    <row r="29" spans="1:4" ht="15.75" thickBot="1" x14ac:dyDescent="0.3">
      <c r="A29" s="52"/>
      <c r="B29" s="34" t="s">
        <v>49</v>
      </c>
      <c r="C29" s="60">
        <f>SUM(C27:C28)</f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F78D-0386-47AB-87FF-7CB98A94EC5A}">
  <dimension ref="A1:S25"/>
  <sheetViews>
    <sheetView topLeftCell="A4" workbookViewId="0">
      <selection activeCell="E16" sqref="E16"/>
    </sheetView>
  </sheetViews>
  <sheetFormatPr defaultRowHeight="15" x14ac:dyDescent="0.25"/>
  <cols>
    <col min="1" max="1" width="8.7109375" customWidth="1"/>
    <col min="2" max="2" width="14.5703125" customWidth="1"/>
    <col min="3" max="3" width="14.85546875" customWidth="1"/>
    <col min="4" max="4" width="31.85546875" customWidth="1"/>
    <col min="5" max="5" width="40.5703125" customWidth="1"/>
    <col min="6" max="6" width="10.28515625" customWidth="1"/>
    <col min="7" max="7" width="11.5703125" customWidth="1"/>
    <col min="9" max="9" width="17.7109375" customWidth="1"/>
    <col min="10" max="10" width="13.7109375" customWidth="1"/>
    <col min="11" max="11" width="22.28515625" customWidth="1"/>
    <col min="12" max="12" width="12.5703125" customWidth="1"/>
    <col min="13" max="13" width="14.85546875" customWidth="1"/>
    <col min="14" max="14" width="14.140625" customWidth="1"/>
    <col min="15" max="15" width="10.140625" customWidth="1"/>
    <col min="16" max="16" width="13.28515625" customWidth="1"/>
    <col min="18" max="18" width="6.85546875" customWidth="1"/>
    <col min="19" max="19" width="13.7109375" customWidth="1"/>
  </cols>
  <sheetData>
    <row r="1" spans="1:19" x14ac:dyDescent="0.25">
      <c r="F1" s="4"/>
      <c r="M1" s="4"/>
      <c r="O1" s="4"/>
      <c r="Q1" s="3"/>
    </row>
    <row r="2" spans="1:19" x14ac:dyDescent="0.25">
      <c r="F2" s="4"/>
      <c r="M2" s="4"/>
      <c r="O2" s="4"/>
      <c r="Q2" s="3"/>
    </row>
    <row r="3" spans="1:19" x14ac:dyDescent="0.25">
      <c r="F3" s="4"/>
      <c r="M3" s="4"/>
      <c r="O3" s="4"/>
      <c r="Q3" s="3"/>
    </row>
    <row r="4" spans="1:19" x14ac:dyDescent="0.25">
      <c r="F4" s="4"/>
      <c r="M4" s="4"/>
      <c r="O4" s="4"/>
      <c r="Q4" s="3"/>
    </row>
    <row r="5" spans="1:19" x14ac:dyDescent="0.25">
      <c r="F5" s="4"/>
      <c r="M5" s="4"/>
      <c r="O5" s="4"/>
      <c r="Q5" s="3"/>
    </row>
    <row r="6" spans="1:19" x14ac:dyDescent="0.25">
      <c r="F6" s="4"/>
      <c r="M6" s="4"/>
      <c r="O6" s="4"/>
      <c r="Q6" s="3"/>
    </row>
    <row r="7" spans="1:19" x14ac:dyDescent="0.25">
      <c r="F7" s="4"/>
      <c r="M7" s="4"/>
      <c r="O7" s="4"/>
      <c r="Q7" s="3"/>
    </row>
    <row r="8" spans="1:19" x14ac:dyDescent="0.25">
      <c r="F8" s="4"/>
      <c r="M8" s="4"/>
      <c r="O8" s="4"/>
      <c r="Q8" s="3"/>
    </row>
    <row r="9" spans="1:19" x14ac:dyDescent="0.25">
      <c r="F9" s="4"/>
      <c r="M9" s="4"/>
      <c r="O9" s="4"/>
      <c r="Q9" s="3"/>
    </row>
    <row r="10" spans="1:19" ht="18.75" x14ac:dyDescent="0.3">
      <c r="A10" s="1" t="s">
        <v>64</v>
      </c>
      <c r="B10" s="1"/>
      <c r="E10" s="36" t="s">
        <v>58</v>
      </c>
      <c r="F10" s="4"/>
      <c r="J10" s="2"/>
      <c r="L10" s="3"/>
      <c r="M10" s="7"/>
      <c r="O10" s="4"/>
      <c r="Q10" s="3"/>
      <c r="R10" s="4"/>
    </row>
    <row r="11" spans="1:19" x14ac:dyDescent="0.25">
      <c r="F11" s="4"/>
      <c r="J11" s="2"/>
      <c r="L11" s="3"/>
      <c r="M11" s="7"/>
      <c r="O11" s="4"/>
      <c r="Q11" s="3"/>
      <c r="R11" s="4"/>
    </row>
    <row r="12" spans="1:19" x14ac:dyDescent="0.25">
      <c r="B12" t="s">
        <v>0</v>
      </c>
      <c r="C12" s="13">
        <v>940.58</v>
      </c>
      <c r="F12" s="4"/>
      <c r="J12" s="2"/>
      <c r="L12" s="3"/>
      <c r="M12" s="7"/>
      <c r="O12" s="4"/>
      <c r="Q12" s="3"/>
      <c r="R12" s="4"/>
    </row>
    <row r="13" spans="1:19" ht="15.75" thickBot="1" x14ac:dyDescent="0.3">
      <c r="B13" t="s">
        <v>41</v>
      </c>
      <c r="C13" s="13">
        <v>1181</v>
      </c>
      <c r="F13" s="4"/>
      <c r="J13" s="2"/>
      <c r="L13" s="3"/>
      <c r="M13" s="7"/>
      <c r="O13" s="4"/>
      <c r="Q13" s="3"/>
      <c r="R13" s="4"/>
    </row>
    <row r="14" spans="1:19" x14ac:dyDescent="0.25">
      <c r="A14" s="8"/>
      <c r="B14" s="9"/>
      <c r="C14" s="9"/>
      <c r="D14" s="9"/>
      <c r="E14" s="9"/>
      <c r="F14" s="8"/>
      <c r="G14" s="9"/>
      <c r="H14" s="8"/>
      <c r="I14" s="8"/>
      <c r="J14" s="10"/>
      <c r="K14" s="9"/>
      <c r="L14" s="11"/>
      <c r="M14" s="12"/>
      <c r="N14" s="9"/>
      <c r="O14" s="8"/>
      <c r="P14" s="9"/>
      <c r="Q14" s="11"/>
      <c r="R14" s="141" t="s">
        <v>31</v>
      </c>
      <c r="S14" s="142"/>
    </row>
    <row r="15" spans="1:19" ht="59.25" customHeight="1" x14ac:dyDescent="0.25">
      <c r="A15" s="84" t="s">
        <v>1</v>
      </c>
      <c r="B15" s="84" t="s">
        <v>2</v>
      </c>
      <c r="C15" s="85" t="s">
        <v>46</v>
      </c>
      <c r="D15" s="85" t="s">
        <v>3</v>
      </c>
      <c r="E15" s="85" t="s">
        <v>4</v>
      </c>
      <c r="F15" s="84" t="s">
        <v>5</v>
      </c>
      <c r="G15" s="84" t="s">
        <v>6</v>
      </c>
      <c r="H15" s="84" t="s">
        <v>7</v>
      </c>
      <c r="I15" s="84" t="s">
        <v>8</v>
      </c>
      <c r="J15" s="86" t="s">
        <v>9</v>
      </c>
      <c r="K15" s="84" t="s">
        <v>10</v>
      </c>
      <c r="L15" s="87" t="s">
        <v>11</v>
      </c>
      <c r="M15" s="88" t="s">
        <v>12</v>
      </c>
      <c r="N15" s="84" t="s">
        <v>13</v>
      </c>
      <c r="O15" s="84" t="s">
        <v>14</v>
      </c>
      <c r="P15" s="84" t="s">
        <v>15</v>
      </c>
      <c r="Q15" s="88" t="s">
        <v>16</v>
      </c>
      <c r="R15" s="89">
        <v>2021</v>
      </c>
      <c r="S15" s="89" t="s">
        <v>32</v>
      </c>
    </row>
    <row r="16" spans="1:19" ht="35.25" customHeight="1" x14ac:dyDescent="0.25">
      <c r="A16" s="82" t="s">
        <v>107</v>
      </c>
      <c r="B16" s="83">
        <v>44189</v>
      </c>
      <c r="C16" s="49" t="s">
        <v>109</v>
      </c>
      <c r="D16" s="56" t="s">
        <v>108</v>
      </c>
      <c r="E16" s="23" t="s">
        <v>110</v>
      </c>
      <c r="F16" s="49" t="s">
        <v>34</v>
      </c>
      <c r="G16" s="49">
        <v>1</v>
      </c>
      <c r="H16" s="49">
        <v>12</v>
      </c>
      <c r="I16" s="49" t="s">
        <v>20</v>
      </c>
      <c r="J16" s="94">
        <v>0.05</v>
      </c>
      <c r="K16" s="49" t="s">
        <v>33</v>
      </c>
      <c r="L16" s="80">
        <v>1037.4100000000001</v>
      </c>
      <c r="M16" s="49" t="s">
        <v>20</v>
      </c>
      <c r="N16" s="95">
        <f>H16*G16*(J16*L16+($C$13-799.49)*0.3796)+$C$12*G16*H16/12</f>
        <v>3300.8803519999997</v>
      </c>
      <c r="O16" s="49">
        <v>0</v>
      </c>
      <c r="P16" s="49" t="s">
        <v>57</v>
      </c>
      <c r="Q16" s="49" t="s">
        <v>57</v>
      </c>
      <c r="R16" s="93"/>
      <c r="S16" s="93"/>
    </row>
    <row r="17" spans="1:19" ht="15.75" thickBot="1" x14ac:dyDescent="0.3">
      <c r="A17" s="24"/>
      <c r="B17" s="25"/>
      <c r="C17" s="25"/>
      <c r="D17" s="26"/>
      <c r="E17" s="27"/>
      <c r="F17" s="28"/>
      <c r="G17" s="28"/>
      <c r="H17" s="26"/>
      <c r="I17" s="28"/>
      <c r="J17" s="29"/>
      <c r="K17" s="146" t="s">
        <v>21</v>
      </c>
      <c r="L17" s="147"/>
      <c r="M17" s="148"/>
      <c r="N17" s="31">
        <f>SUM(N16:N16)</f>
        <v>3300.8803519999997</v>
      </c>
      <c r="O17" s="32">
        <f>SUM(O16:O16)</f>
        <v>0</v>
      </c>
      <c r="P17" s="31">
        <f>SUM(P16:P16)</f>
        <v>0</v>
      </c>
      <c r="Q17" s="31">
        <f>SUM(Q16:Q16)</f>
        <v>0</v>
      </c>
      <c r="R17" s="90"/>
      <c r="S17" s="90"/>
    </row>
    <row r="18" spans="1:19" x14ac:dyDescent="0.25">
      <c r="A18" s="4"/>
      <c r="B18" s="25"/>
      <c r="C18" s="25"/>
      <c r="D18" s="25"/>
      <c r="E18" s="5"/>
      <c r="F18" s="4"/>
      <c r="G18" s="4"/>
      <c r="H18" s="4"/>
      <c r="I18" s="4"/>
      <c r="J18" s="6"/>
      <c r="L18" s="3"/>
      <c r="M18" s="4"/>
      <c r="O18" s="4"/>
      <c r="Q18" s="3"/>
    </row>
    <row r="19" spans="1:19" x14ac:dyDescent="0.25">
      <c r="A19" s="4"/>
      <c r="D19" t="s">
        <v>26</v>
      </c>
      <c r="E19" s="5"/>
      <c r="F19" s="4"/>
      <c r="M19" s="4"/>
      <c r="N19" s="4"/>
      <c r="O19" s="4"/>
      <c r="P19" s="3"/>
      <c r="Q19" s="3"/>
    </row>
    <row r="20" spans="1:19" x14ac:dyDescent="0.25">
      <c r="F20" s="4"/>
      <c r="M20" s="4"/>
      <c r="N20" s="4"/>
      <c r="O20" s="4"/>
      <c r="P20" s="3"/>
      <c r="Q20" s="3"/>
    </row>
    <row r="21" spans="1:19" ht="15.75" thickBot="1" x14ac:dyDescent="0.3">
      <c r="D21" s="15" t="s">
        <v>27</v>
      </c>
      <c r="E21" s="14"/>
      <c r="F21" s="4"/>
      <c r="M21" s="4"/>
      <c r="N21" s="37"/>
      <c r="O21" s="4"/>
      <c r="P21" s="3"/>
      <c r="Q21" s="3"/>
    </row>
    <row r="22" spans="1:19" x14ac:dyDescent="0.25">
      <c r="F22" s="4"/>
      <c r="M22" s="4"/>
      <c r="N22" s="37"/>
      <c r="O22" s="4"/>
      <c r="Q22" s="3"/>
    </row>
    <row r="23" spans="1:19" ht="15.75" thickBot="1" x14ac:dyDescent="0.3">
      <c r="D23" s="15" t="s">
        <v>42</v>
      </c>
      <c r="E23" s="14"/>
      <c r="F23" s="4"/>
      <c r="M23" s="4"/>
      <c r="O23" s="4"/>
      <c r="Q23" s="3"/>
    </row>
    <row r="24" spans="1:19" x14ac:dyDescent="0.25">
      <c r="F24" s="4"/>
      <c r="M24" s="4"/>
      <c r="O24" s="4"/>
      <c r="Q24" s="3"/>
    </row>
    <row r="25" spans="1:19" ht="15.75" thickBot="1" x14ac:dyDescent="0.3">
      <c r="D25" s="15" t="s">
        <v>43</v>
      </c>
      <c r="E25" s="14"/>
      <c r="F25" s="4"/>
      <c r="M25" s="4"/>
      <c r="O25" s="4"/>
      <c r="Q25" s="3"/>
    </row>
  </sheetData>
  <mergeCells count="2">
    <mergeCell ref="R14:S14"/>
    <mergeCell ref="K17:M17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AC836-5B70-49A4-A256-60E025A752DB}">
  <sheetPr>
    <pageSetUpPr fitToPage="1"/>
  </sheetPr>
  <dimension ref="A9:Q28"/>
  <sheetViews>
    <sheetView workbookViewId="0">
      <selection activeCell="Q1" sqref="A1:Q28"/>
    </sheetView>
  </sheetViews>
  <sheetFormatPr defaultRowHeight="15" x14ac:dyDescent="0.25"/>
  <cols>
    <col min="2" max="2" width="14.85546875" customWidth="1"/>
    <col min="3" max="3" width="16.140625" customWidth="1"/>
    <col min="4" max="4" width="23" customWidth="1"/>
    <col min="5" max="5" width="44.85546875" customWidth="1"/>
    <col min="6" max="6" width="10.5703125" customWidth="1"/>
    <col min="7" max="7" width="10.42578125" customWidth="1"/>
    <col min="9" max="9" width="14.5703125" customWidth="1"/>
    <col min="12" max="12" width="19.140625" customWidth="1"/>
    <col min="13" max="13" width="15.140625" customWidth="1"/>
    <col min="14" max="14" width="13.85546875" customWidth="1"/>
    <col min="15" max="15" width="12.140625" customWidth="1"/>
    <col min="16" max="16" width="15" customWidth="1"/>
  </cols>
  <sheetData>
    <row r="9" spans="1:17" ht="18.75" x14ac:dyDescent="0.3">
      <c r="A9" s="1" t="s">
        <v>64</v>
      </c>
      <c r="B9" s="1"/>
      <c r="F9" s="4"/>
      <c r="J9" s="2"/>
      <c r="L9" s="3"/>
      <c r="M9" s="7"/>
      <c r="O9" s="4"/>
      <c r="Q9" s="3"/>
    </row>
    <row r="10" spans="1:17" x14ac:dyDescent="0.25">
      <c r="F10" s="4"/>
      <c r="J10" s="2"/>
      <c r="L10" s="3"/>
      <c r="M10" s="7"/>
      <c r="O10" s="4"/>
      <c r="Q10" s="3"/>
    </row>
    <row r="11" spans="1:17" ht="21" x14ac:dyDescent="0.35">
      <c r="A11" s="25"/>
      <c r="B11" s="25" t="s">
        <v>0</v>
      </c>
      <c r="C11" s="44">
        <v>940.58</v>
      </c>
      <c r="D11" s="25"/>
      <c r="E11" s="45" t="s">
        <v>58</v>
      </c>
      <c r="F11" s="24"/>
      <c r="G11" s="25"/>
      <c r="H11" s="25"/>
      <c r="I11" s="25"/>
      <c r="J11" s="46"/>
      <c r="K11" s="25"/>
      <c r="L11" s="47"/>
      <c r="M11" s="48"/>
      <c r="N11" s="25"/>
      <c r="O11" s="24"/>
      <c r="P11" s="25"/>
      <c r="Q11" s="47"/>
    </row>
    <row r="12" spans="1:17" ht="15.75" thickBot="1" x14ac:dyDescent="0.3">
      <c r="A12" s="25"/>
      <c r="B12" s="25" t="s">
        <v>41</v>
      </c>
      <c r="C12" s="44">
        <v>1181</v>
      </c>
      <c r="D12" s="25"/>
      <c r="E12" s="24"/>
      <c r="G12" s="25"/>
      <c r="H12" s="25"/>
      <c r="I12" s="25"/>
      <c r="J12" s="46"/>
      <c r="K12" s="25"/>
      <c r="L12" s="47"/>
      <c r="M12" s="48"/>
      <c r="N12" s="25"/>
      <c r="O12" s="24"/>
      <c r="P12" s="25"/>
      <c r="Q12" s="47"/>
    </row>
    <row r="13" spans="1:17" ht="55.5" customHeight="1" x14ac:dyDescent="0.25">
      <c r="A13" s="70" t="s">
        <v>1</v>
      </c>
      <c r="B13" s="71" t="s">
        <v>2</v>
      </c>
      <c r="C13" s="72" t="s">
        <v>46</v>
      </c>
      <c r="D13" s="72" t="s">
        <v>3</v>
      </c>
      <c r="E13" s="72" t="s">
        <v>4</v>
      </c>
      <c r="F13" s="71" t="s">
        <v>5</v>
      </c>
      <c r="G13" s="71" t="s">
        <v>6</v>
      </c>
      <c r="H13" s="71" t="s">
        <v>7</v>
      </c>
      <c r="I13" s="71" t="s">
        <v>8</v>
      </c>
      <c r="J13" s="73" t="s">
        <v>9</v>
      </c>
      <c r="K13" s="71" t="s">
        <v>10</v>
      </c>
      <c r="L13" s="74" t="s">
        <v>11</v>
      </c>
      <c r="M13" s="75" t="s">
        <v>12</v>
      </c>
      <c r="N13" s="71" t="s">
        <v>13</v>
      </c>
      <c r="O13" s="71" t="s">
        <v>14</v>
      </c>
      <c r="P13" s="71" t="s">
        <v>15</v>
      </c>
      <c r="Q13" s="76" t="s">
        <v>16</v>
      </c>
    </row>
    <row r="14" spans="1:17" ht="35.25" customHeight="1" x14ac:dyDescent="0.25">
      <c r="A14" s="77" t="s">
        <v>107</v>
      </c>
      <c r="B14" s="78">
        <v>44189</v>
      </c>
      <c r="C14" s="79" t="s">
        <v>109</v>
      </c>
      <c r="D14" s="56" t="s">
        <v>108</v>
      </c>
      <c r="E14" s="23" t="s">
        <v>110</v>
      </c>
      <c r="F14" s="79" t="s">
        <v>34</v>
      </c>
      <c r="G14" s="79">
        <v>1</v>
      </c>
      <c r="H14" s="79">
        <v>12</v>
      </c>
      <c r="I14" s="79" t="s">
        <v>20</v>
      </c>
      <c r="J14" s="97">
        <v>0.05</v>
      </c>
      <c r="K14" s="79" t="s">
        <v>33</v>
      </c>
      <c r="L14" s="79">
        <v>1037.4100000000001</v>
      </c>
      <c r="M14" s="79" t="s">
        <v>20</v>
      </c>
      <c r="N14" s="96">
        <f>'Odpiranje 3'!N16</f>
        <v>3300.8803519999997</v>
      </c>
      <c r="O14" s="79">
        <v>1</v>
      </c>
      <c r="P14" s="79" t="s">
        <v>57</v>
      </c>
      <c r="Q14" s="79" t="s">
        <v>57</v>
      </c>
    </row>
    <row r="15" spans="1:17" ht="15.75" thickBot="1" x14ac:dyDescent="0.3">
      <c r="A15" s="39"/>
      <c r="B15" s="38"/>
      <c r="C15" s="38"/>
      <c r="D15" s="40"/>
      <c r="E15" s="41"/>
      <c r="F15" s="42"/>
      <c r="G15" s="42"/>
      <c r="H15" s="40"/>
      <c r="I15" s="42"/>
      <c r="J15" s="43"/>
      <c r="K15" s="146" t="s">
        <v>21</v>
      </c>
      <c r="L15" s="147"/>
      <c r="M15" s="148"/>
      <c r="N15" s="30">
        <f>SUM(N14:N14)</f>
        <v>3300.8803519999997</v>
      </c>
      <c r="O15" s="69">
        <f>SUM(O14:O14)</f>
        <v>1</v>
      </c>
      <c r="P15" s="30">
        <f>SUM(P14:P14)</f>
        <v>0</v>
      </c>
      <c r="Q15" s="30">
        <f>SUM(Q14:Q14)</f>
        <v>0</v>
      </c>
    </row>
    <row r="16" spans="1:17" x14ac:dyDescent="0.25">
      <c r="A16" s="24"/>
      <c r="B16" s="15" t="s">
        <v>22</v>
      </c>
      <c r="C16" s="15"/>
      <c r="D16" s="17"/>
      <c r="E16" s="5"/>
      <c r="F16" s="4"/>
      <c r="G16" s="4"/>
      <c r="H16" s="4"/>
      <c r="I16" s="4"/>
      <c r="J16" s="6"/>
      <c r="L16" s="3"/>
      <c r="M16" s="4"/>
      <c r="O16" s="4"/>
      <c r="Q16" s="3"/>
    </row>
    <row r="17" spans="1:17" x14ac:dyDescent="0.25">
      <c r="A17" s="4"/>
      <c r="B17" t="s">
        <v>24</v>
      </c>
      <c r="D17" s="5"/>
      <c r="E17" s="5"/>
      <c r="F17" s="4"/>
      <c r="G17" s="4"/>
      <c r="H17" s="4"/>
      <c r="I17" s="15" t="s">
        <v>54</v>
      </c>
      <c r="J17" s="13"/>
      <c r="K17" s="16"/>
      <c r="L17" s="15"/>
      <c r="M17" s="4"/>
      <c r="O17" s="4"/>
      <c r="Q17" s="3"/>
    </row>
    <row r="18" spans="1:17" ht="15.75" thickBot="1" x14ac:dyDescent="0.3">
      <c r="A18" s="4"/>
      <c r="B18" t="s">
        <v>47</v>
      </c>
      <c r="E18" s="5"/>
      <c r="F18" s="4"/>
      <c r="G18" s="4"/>
      <c r="H18" s="4"/>
      <c r="I18" t="s">
        <v>28</v>
      </c>
      <c r="J18" s="3"/>
      <c r="K18" s="4"/>
      <c r="M18" s="30">
        <v>88510</v>
      </c>
      <c r="N18" s="18" t="s">
        <v>30</v>
      </c>
      <c r="O18" s="19"/>
      <c r="P18" s="20"/>
      <c r="Q18" s="18"/>
    </row>
    <row r="19" spans="1:17" x14ac:dyDescent="0.25">
      <c r="A19" s="4"/>
      <c r="B19" t="s">
        <v>23</v>
      </c>
      <c r="E19" s="5"/>
      <c r="F19" s="4"/>
      <c r="G19" s="4"/>
      <c r="H19" s="4"/>
      <c r="I19" t="s">
        <v>29</v>
      </c>
      <c r="J19" s="3"/>
      <c r="K19" s="4"/>
      <c r="M19">
        <v>17</v>
      </c>
      <c r="O19" s="4"/>
      <c r="Q19" s="3"/>
    </row>
    <row r="20" spans="1:17" x14ac:dyDescent="0.25">
      <c r="A20" s="4"/>
      <c r="F20" s="4"/>
      <c r="G20" s="4"/>
      <c r="H20" s="4"/>
      <c r="O20" s="4"/>
      <c r="Q20" s="3"/>
    </row>
    <row r="21" spans="1:17" x14ac:dyDescent="0.25">
      <c r="A21" s="4"/>
      <c r="B21" t="s">
        <v>25</v>
      </c>
      <c r="F21" s="4"/>
      <c r="G21" s="4"/>
      <c r="H21" s="4"/>
      <c r="O21" s="4"/>
    </row>
    <row r="22" spans="1:17" x14ac:dyDescent="0.25">
      <c r="A22" s="4"/>
      <c r="D22" t="s">
        <v>26</v>
      </c>
      <c r="E22" s="5"/>
      <c r="F22" s="4"/>
      <c r="G22" s="4"/>
      <c r="H22" s="4"/>
      <c r="I22" t="s">
        <v>111</v>
      </c>
      <c r="O22" s="4"/>
      <c r="Q22" s="3"/>
    </row>
    <row r="23" spans="1:17" x14ac:dyDescent="0.25">
      <c r="A23" s="4"/>
      <c r="F23" s="4"/>
      <c r="G23" s="4"/>
      <c r="H23" s="4"/>
      <c r="I23" s="4"/>
      <c r="L23" s="21"/>
      <c r="M23" s="4" t="s">
        <v>59</v>
      </c>
      <c r="N23" s="4"/>
      <c r="O23" s="4"/>
      <c r="Q23" s="3"/>
    </row>
    <row r="24" spans="1:17" ht="15.75" thickBot="1" x14ac:dyDescent="0.3">
      <c r="A24" s="4"/>
      <c r="D24" s="15" t="s">
        <v>27</v>
      </c>
      <c r="E24" s="14"/>
      <c r="F24" s="4"/>
      <c r="G24" s="4"/>
      <c r="H24" s="4"/>
      <c r="M24" s="4"/>
      <c r="N24" s="4"/>
      <c r="O24" s="4"/>
      <c r="Q24" s="3"/>
    </row>
    <row r="25" spans="1:17" x14ac:dyDescent="0.25">
      <c r="A25" s="4"/>
      <c r="F25" s="4"/>
      <c r="M25" t="s">
        <v>35</v>
      </c>
      <c r="O25" s="4"/>
      <c r="Q25" s="3"/>
    </row>
    <row r="26" spans="1:17" ht="15.75" thickBot="1" x14ac:dyDescent="0.3">
      <c r="A26" s="4"/>
      <c r="D26" s="15" t="s">
        <v>42</v>
      </c>
      <c r="E26" s="14"/>
      <c r="F26" s="4"/>
      <c r="M26" s="4"/>
      <c r="O26" s="4"/>
      <c r="Q26" s="3"/>
    </row>
    <row r="27" spans="1:17" ht="15.75" thickBot="1" x14ac:dyDescent="0.3">
      <c r="A27" s="4"/>
      <c r="F27" s="4"/>
      <c r="M27" s="22"/>
      <c r="N27" s="14"/>
      <c r="O27" s="4"/>
      <c r="Q27" s="3"/>
    </row>
    <row r="28" spans="1:17" ht="15.75" thickBot="1" x14ac:dyDescent="0.3">
      <c r="D28" s="15" t="s">
        <v>43</v>
      </c>
      <c r="E28" s="14"/>
      <c r="F28" s="4"/>
      <c r="M28" s="4"/>
      <c r="O28" s="4"/>
      <c r="Q28" s="3"/>
    </row>
  </sheetData>
  <mergeCells count="1">
    <mergeCell ref="K15:M15"/>
  </mergeCells>
  <phoneticPr fontId="10" type="noConversion"/>
  <pageMargins left="0.7" right="0.7" top="0.75" bottom="0.75" header="0.3" footer="0.3"/>
  <pageSetup paperSize="9"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E1360-21DA-48B6-9AAF-694422760AA1}">
  <dimension ref="A10:C14"/>
  <sheetViews>
    <sheetView workbookViewId="0">
      <selection activeCell="A10" sqref="A10:C14"/>
    </sheetView>
  </sheetViews>
  <sheetFormatPr defaultRowHeight="15" x14ac:dyDescent="0.25"/>
  <cols>
    <col min="1" max="1" width="27.5703125" customWidth="1"/>
    <col min="2" max="2" width="39.5703125" customWidth="1"/>
    <col min="3" max="3" width="29.28515625" customWidth="1"/>
    <col min="6" max="6" width="51.140625" customWidth="1"/>
  </cols>
  <sheetData>
    <row r="10" spans="1:3" x14ac:dyDescent="0.25">
      <c r="A10" s="15" t="s">
        <v>112</v>
      </c>
    </row>
    <row r="11" spans="1:3" ht="15.75" thickBot="1" x14ac:dyDescent="0.3"/>
    <row r="12" spans="1:3" x14ac:dyDescent="0.25">
      <c r="A12" s="53" t="s">
        <v>3</v>
      </c>
      <c r="B12" s="54" t="s">
        <v>4</v>
      </c>
      <c r="C12" s="55" t="s">
        <v>50</v>
      </c>
    </row>
    <row r="13" spans="1:3" ht="45.75" thickBot="1" x14ac:dyDescent="0.3">
      <c r="A13" s="56" t="s">
        <v>113</v>
      </c>
      <c r="B13" s="23" t="s">
        <v>110</v>
      </c>
      <c r="C13" s="57">
        <v>1</v>
      </c>
    </row>
    <row r="14" spans="1:3" ht="15.75" thickBot="1" x14ac:dyDescent="0.3">
      <c r="A14" s="52"/>
      <c r="B14" s="34" t="s">
        <v>49</v>
      </c>
      <c r="C14" s="60">
        <v>15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5E0B-B4E3-4D2E-8580-94D3D7EA6B40}">
  <dimension ref="A1:S26"/>
  <sheetViews>
    <sheetView workbookViewId="0">
      <selection activeCell="F16" sqref="F16:Q16"/>
    </sheetView>
  </sheetViews>
  <sheetFormatPr defaultRowHeight="15" x14ac:dyDescent="0.25"/>
  <cols>
    <col min="1" max="1" width="7.42578125" customWidth="1"/>
    <col min="2" max="2" width="17.28515625" customWidth="1"/>
    <col min="3" max="3" width="16.85546875" customWidth="1"/>
    <col min="4" max="4" width="29.85546875" customWidth="1"/>
    <col min="5" max="5" width="27" customWidth="1"/>
    <col min="6" max="6" width="13.28515625" customWidth="1"/>
    <col min="7" max="7" width="10.28515625" customWidth="1"/>
    <col min="8" max="8" width="9" customWidth="1"/>
    <col min="9" max="9" width="15.85546875" customWidth="1"/>
    <col min="11" max="11" width="11.7109375" customWidth="1"/>
    <col min="12" max="12" width="12.28515625" customWidth="1"/>
    <col min="14" max="14" width="18.28515625" customWidth="1"/>
    <col min="15" max="15" width="11.5703125" customWidth="1"/>
    <col min="16" max="16" width="15" customWidth="1"/>
    <col min="17" max="17" width="13" customWidth="1"/>
    <col min="19" max="19" width="13.28515625" customWidth="1"/>
  </cols>
  <sheetData>
    <row r="1" spans="1:19" x14ac:dyDescent="0.25">
      <c r="F1" s="4"/>
      <c r="M1" s="4"/>
      <c r="O1" s="4"/>
      <c r="Q1" s="3"/>
    </row>
    <row r="2" spans="1:19" x14ac:dyDescent="0.25">
      <c r="F2" s="4"/>
      <c r="M2" s="4"/>
      <c r="O2" s="4"/>
      <c r="Q2" s="3"/>
    </row>
    <row r="3" spans="1:19" x14ac:dyDescent="0.25">
      <c r="F3" s="4"/>
      <c r="M3" s="4"/>
      <c r="O3" s="4"/>
      <c r="Q3" s="3"/>
    </row>
    <row r="4" spans="1:19" x14ac:dyDescent="0.25">
      <c r="F4" s="4"/>
      <c r="M4" s="4"/>
      <c r="O4" s="4"/>
      <c r="Q4" s="3"/>
    </row>
    <row r="5" spans="1:19" x14ac:dyDescent="0.25">
      <c r="F5" s="4"/>
      <c r="M5" s="4"/>
      <c r="O5" s="4"/>
      <c r="Q5" s="3"/>
    </row>
    <row r="6" spans="1:19" x14ac:dyDescent="0.25">
      <c r="F6" s="4"/>
      <c r="M6" s="4"/>
      <c r="O6" s="4"/>
      <c r="Q6" s="3"/>
    </row>
    <row r="7" spans="1:19" x14ac:dyDescent="0.25">
      <c r="F7" s="4"/>
      <c r="M7" s="4"/>
      <c r="O7" s="4"/>
      <c r="Q7" s="3"/>
    </row>
    <row r="8" spans="1:19" x14ac:dyDescent="0.25">
      <c r="F8" s="4"/>
      <c r="M8" s="4"/>
      <c r="O8" s="4"/>
      <c r="Q8" s="3"/>
    </row>
    <row r="9" spans="1:19" x14ac:dyDescent="0.25">
      <c r="F9" s="4"/>
      <c r="M9" s="4"/>
      <c r="O9" s="4"/>
      <c r="Q9" s="3"/>
    </row>
    <row r="10" spans="1:19" ht="18.75" x14ac:dyDescent="0.3">
      <c r="A10" s="1" t="s">
        <v>64</v>
      </c>
      <c r="B10" s="1"/>
      <c r="E10" s="36" t="s">
        <v>60</v>
      </c>
      <c r="F10" s="4"/>
      <c r="J10" s="2"/>
      <c r="L10" s="3"/>
      <c r="M10" s="7"/>
      <c r="O10" s="4"/>
      <c r="Q10" s="3"/>
      <c r="R10" s="4"/>
    </row>
    <row r="11" spans="1:19" x14ac:dyDescent="0.25">
      <c r="F11" s="4"/>
      <c r="J11" s="2"/>
      <c r="L11" s="3"/>
      <c r="M11" s="7"/>
      <c r="O11" s="4"/>
      <c r="Q11" s="3"/>
      <c r="R11" s="4"/>
    </row>
    <row r="12" spans="1:19" x14ac:dyDescent="0.25">
      <c r="B12" t="s">
        <v>0</v>
      </c>
      <c r="C12" s="13">
        <v>940.58</v>
      </c>
      <c r="F12" s="4"/>
      <c r="J12" s="2"/>
      <c r="L12" s="3"/>
      <c r="M12" s="7"/>
      <c r="O12" s="4"/>
      <c r="Q12" s="3"/>
      <c r="R12" s="4"/>
    </row>
    <row r="13" spans="1:19" ht="15.75" thickBot="1" x14ac:dyDescent="0.3">
      <c r="B13" t="s">
        <v>41</v>
      </c>
      <c r="C13" s="13">
        <v>1181</v>
      </c>
      <c r="F13" s="4"/>
      <c r="J13" s="2"/>
      <c r="L13" s="3"/>
      <c r="M13" s="7"/>
      <c r="O13" s="4"/>
      <c r="Q13" s="3"/>
      <c r="R13" s="4"/>
    </row>
    <row r="14" spans="1:19" x14ac:dyDescent="0.25">
      <c r="A14" s="8"/>
      <c r="B14" s="9"/>
      <c r="C14" s="9"/>
      <c r="D14" s="9"/>
      <c r="E14" s="9"/>
      <c r="F14" s="8"/>
      <c r="G14" s="9"/>
      <c r="H14" s="8"/>
      <c r="I14" s="8"/>
      <c r="J14" s="10"/>
      <c r="K14" s="9"/>
      <c r="L14" s="11"/>
      <c r="M14" s="12"/>
      <c r="N14" s="9"/>
      <c r="O14" s="8"/>
      <c r="P14" s="9"/>
      <c r="Q14" s="11"/>
      <c r="R14" s="149" t="s">
        <v>31</v>
      </c>
      <c r="S14" s="150"/>
    </row>
    <row r="15" spans="1:19" ht="60.75" customHeight="1" x14ac:dyDescent="0.25">
      <c r="A15" s="84" t="s">
        <v>1</v>
      </c>
      <c r="B15" s="84" t="s">
        <v>2</v>
      </c>
      <c r="C15" s="85" t="s">
        <v>46</v>
      </c>
      <c r="D15" s="85" t="s">
        <v>3</v>
      </c>
      <c r="E15" s="85" t="s">
        <v>4</v>
      </c>
      <c r="F15" s="84" t="s">
        <v>5</v>
      </c>
      <c r="G15" s="84" t="s">
        <v>6</v>
      </c>
      <c r="H15" s="84" t="s">
        <v>7</v>
      </c>
      <c r="I15" s="84" t="s">
        <v>8</v>
      </c>
      <c r="J15" s="86" t="s">
        <v>9</v>
      </c>
      <c r="K15" s="84" t="s">
        <v>10</v>
      </c>
      <c r="L15" s="87" t="s">
        <v>11</v>
      </c>
      <c r="M15" s="88" t="s">
        <v>12</v>
      </c>
      <c r="N15" s="84" t="s">
        <v>13</v>
      </c>
      <c r="O15" s="84" t="s">
        <v>14</v>
      </c>
      <c r="P15" s="84" t="s">
        <v>15</v>
      </c>
      <c r="Q15" s="88" t="s">
        <v>16</v>
      </c>
      <c r="R15" s="133">
        <v>2021</v>
      </c>
      <c r="S15" s="133" t="s">
        <v>32</v>
      </c>
    </row>
    <row r="16" spans="1:19" ht="46.5" customHeight="1" x14ac:dyDescent="0.25">
      <c r="A16" s="77" t="s">
        <v>114</v>
      </c>
      <c r="B16" s="78">
        <v>44200</v>
      </c>
      <c r="C16" s="130" t="s">
        <v>115</v>
      </c>
      <c r="D16" s="59" t="s">
        <v>116</v>
      </c>
      <c r="E16" s="58" t="s">
        <v>117</v>
      </c>
      <c r="F16" s="79" t="s">
        <v>37</v>
      </c>
      <c r="G16" s="79">
        <v>1</v>
      </c>
      <c r="H16" s="79">
        <v>12</v>
      </c>
      <c r="I16" s="79" t="s">
        <v>18</v>
      </c>
      <c r="J16" s="131">
        <v>0</v>
      </c>
      <c r="K16" s="132">
        <v>0</v>
      </c>
      <c r="L16" s="80">
        <v>0</v>
      </c>
      <c r="M16" s="79" t="s">
        <v>18</v>
      </c>
      <c r="N16" s="81">
        <v>0</v>
      </c>
      <c r="O16" s="79">
        <v>1</v>
      </c>
      <c r="P16" s="81">
        <f>N16</f>
        <v>0</v>
      </c>
      <c r="Q16" s="81">
        <v>0</v>
      </c>
      <c r="R16" s="82">
        <v>1</v>
      </c>
      <c r="S16" s="134"/>
    </row>
    <row r="20" spans="4:5" x14ac:dyDescent="0.25">
      <c r="D20" t="s">
        <v>26</v>
      </c>
      <c r="E20" s="5"/>
    </row>
    <row r="21" spans="4:5" x14ac:dyDescent="0.25">
      <c r="D21" s="5"/>
      <c r="E21" s="129"/>
    </row>
    <row r="22" spans="4:5" ht="15.75" thickBot="1" x14ac:dyDescent="0.3">
      <c r="D22" s="15" t="s">
        <v>27</v>
      </c>
      <c r="E22" s="14"/>
    </row>
    <row r="24" spans="4:5" ht="15.75" thickBot="1" x14ac:dyDescent="0.3">
      <c r="D24" s="15" t="s">
        <v>42</v>
      </c>
      <c r="E24" s="14"/>
    </row>
    <row r="26" spans="4:5" ht="15.75" thickBot="1" x14ac:dyDescent="0.3">
      <c r="D26" s="15" t="s">
        <v>43</v>
      </c>
      <c r="E26" s="14"/>
    </row>
  </sheetData>
  <mergeCells count="1">
    <mergeCell ref="R14:S1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E986-DE0A-4454-A8B2-73EF7374646B}">
  <sheetPr>
    <pageSetUpPr fitToPage="1"/>
  </sheetPr>
  <dimension ref="A1:Q32"/>
  <sheetViews>
    <sheetView topLeftCell="A6" workbookViewId="0">
      <selection activeCell="E26" sqref="E26"/>
    </sheetView>
  </sheetViews>
  <sheetFormatPr defaultRowHeight="15" x14ac:dyDescent="0.25"/>
  <cols>
    <col min="2" max="2" width="17.28515625" customWidth="1"/>
    <col min="3" max="3" width="15.28515625" customWidth="1"/>
    <col min="4" max="4" width="29.42578125" customWidth="1"/>
    <col min="5" max="5" width="27.85546875" customWidth="1"/>
    <col min="6" max="7" width="10.42578125" customWidth="1"/>
    <col min="9" max="9" width="14.140625" customWidth="1"/>
    <col min="10" max="10" width="13.42578125" customWidth="1"/>
    <col min="11" max="11" width="9.140625" customWidth="1"/>
    <col min="12" max="12" width="11.42578125" customWidth="1"/>
    <col min="13" max="13" width="12" customWidth="1"/>
    <col min="14" max="14" width="13.85546875" customWidth="1"/>
    <col min="15" max="15" width="12.85546875" customWidth="1"/>
    <col min="16" max="16" width="15.5703125" customWidth="1"/>
    <col min="17" max="17" width="11.28515625" customWidth="1"/>
  </cols>
  <sheetData>
    <row r="1" spans="1:17" x14ac:dyDescent="0.25">
      <c r="F1" s="4"/>
      <c r="M1" s="4"/>
      <c r="O1" s="4"/>
      <c r="Q1" s="3"/>
    </row>
    <row r="2" spans="1:17" x14ac:dyDescent="0.25">
      <c r="F2" s="4"/>
      <c r="M2" s="4"/>
      <c r="O2" s="4"/>
      <c r="Q2" s="3"/>
    </row>
    <row r="3" spans="1:17" x14ac:dyDescent="0.25">
      <c r="F3" s="4"/>
      <c r="M3" s="4"/>
      <c r="O3" s="4"/>
      <c r="Q3" s="3"/>
    </row>
    <row r="4" spans="1:17" x14ac:dyDescent="0.25">
      <c r="F4" s="4"/>
      <c r="M4" s="4"/>
      <c r="O4" s="4"/>
      <c r="Q4" s="3"/>
    </row>
    <row r="5" spans="1:17" x14ac:dyDescent="0.25">
      <c r="F5" s="4"/>
      <c r="M5" s="4"/>
      <c r="O5" s="4"/>
      <c r="Q5" s="3"/>
    </row>
    <row r="6" spans="1:17" x14ac:dyDescent="0.25">
      <c r="F6" s="4"/>
      <c r="M6" s="4"/>
      <c r="O6" s="4"/>
      <c r="Q6" s="3"/>
    </row>
    <row r="7" spans="1:17" x14ac:dyDescent="0.25">
      <c r="F7" s="4"/>
      <c r="M7" s="4"/>
      <c r="O7" s="4"/>
      <c r="Q7" s="3"/>
    </row>
    <row r="8" spans="1:17" x14ac:dyDescent="0.25">
      <c r="F8" s="4"/>
      <c r="M8" s="4"/>
      <c r="O8" s="4"/>
      <c r="Q8" s="3"/>
    </row>
    <row r="9" spans="1:17" x14ac:dyDescent="0.25">
      <c r="F9" s="4"/>
      <c r="M9" s="4"/>
      <c r="O9" s="4"/>
      <c r="Q9" s="3"/>
    </row>
    <row r="10" spans="1:17" ht="18.75" x14ac:dyDescent="0.3">
      <c r="A10" s="1" t="s">
        <v>64</v>
      </c>
      <c r="B10" s="1"/>
      <c r="E10" s="36" t="s">
        <v>60</v>
      </c>
      <c r="F10" s="4"/>
      <c r="J10" s="2"/>
      <c r="L10" s="3"/>
      <c r="M10" s="7"/>
      <c r="O10" s="4"/>
      <c r="Q10" s="3"/>
    </row>
    <row r="11" spans="1:17" x14ac:dyDescent="0.25">
      <c r="F11" s="4"/>
      <c r="J11" s="2"/>
      <c r="L11" s="3"/>
      <c r="M11" s="7"/>
      <c r="O11" s="4"/>
      <c r="Q11" s="3"/>
    </row>
    <row r="12" spans="1:17" x14ac:dyDescent="0.25">
      <c r="B12" t="s">
        <v>0</v>
      </c>
      <c r="C12" s="13">
        <v>940.58</v>
      </c>
      <c r="F12" s="4"/>
      <c r="J12" s="2"/>
      <c r="L12" s="3"/>
      <c r="M12" s="7"/>
      <c r="O12" s="4"/>
      <c r="Q12" s="3"/>
    </row>
    <row r="13" spans="1:17" ht="15.75" thickBot="1" x14ac:dyDescent="0.3">
      <c r="B13" t="s">
        <v>41</v>
      </c>
      <c r="C13" s="13">
        <v>1181</v>
      </c>
      <c r="F13" s="4"/>
      <c r="J13" s="2"/>
      <c r="L13" s="3"/>
      <c r="M13" s="7"/>
      <c r="O13" s="4"/>
      <c r="Q13" s="3"/>
    </row>
    <row r="14" spans="1:17" x14ac:dyDescent="0.25">
      <c r="A14" s="8"/>
      <c r="B14" s="9"/>
      <c r="C14" s="9"/>
      <c r="D14" s="9"/>
      <c r="E14" s="9"/>
      <c r="F14" s="8"/>
      <c r="G14" s="9"/>
      <c r="H14" s="8"/>
      <c r="I14" s="8"/>
      <c r="J14" s="10"/>
      <c r="K14" s="9"/>
      <c r="L14" s="11"/>
      <c r="M14" s="12"/>
      <c r="N14" s="9"/>
      <c r="O14" s="8"/>
      <c r="P14" s="9"/>
      <c r="Q14" s="11"/>
    </row>
    <row r="15" spans="1:17" ht="59.25" customHeight="1" x14ac:dyDescent="0.25">
      <c r="A15" s="84" t="s">
        <v>1</v>
      </c>
      <c r="B15" s="84" t="s">
        <v>2</v>
      </c>
      <c r="C15" s="85" t="s">
        <v>46</v>
      </c>
      <c r="D15" s="85" t="s">
        <v>3</v>
      </c>
      <c r="E15" s="85" t="s">
        <v>4</v>
      </c>
      <c r="F15" s="84" t="s">
        <v>5</v>
      </c>
      <c r="G15" s="84" t="s">
        <v>6</v>
      </c>
      <c r="H15" s="84" t="s">
        <v>7</v>
      </c>
      <c r="I15" s="84" t="s">
        <v>8</v>
      </c>
      <c r="J15" s="86" t="s">
        <v>9</v>
      </c>
      <c r="K15" s="84" t="s">
        <v>10</v>
      </c>
      <c r="L15" s="87" t="s">
        <v>11</v>
      </c>
      <c r="M15" s="88" t="s">
        <v>12</v>
      </c>
      <c r="N15" s="84" t="s">
        <v>13</v>
      </c>
      <c r="O15" s="84" t="s">
        <v>14</v>
      </c>
      <c r="P15" s="84" t="s">
        <v>15</v>
      </c>
      <c r="Q15" s="88" t="s">
        <v>16</v>
      </c>
    </row>
    <row r="16" spans="1:17" ht="48" customHeight="1" x14ac:dyDescent="0.25">
      <c r="A16" s="77" t="s">
        <v>114</v>
      </c>
      <c r="B16" s="78">
        <v>44200</v>
      </c>
      <c r="C16" s="130" t="s">
        <v>115</v>
      </c>
      <c r="D16" s="59" t="s">
        <v>116</v>
      </c>
      <c r="E16" s="58" t="s">
        <v>117</v>
      </c>
      <c r="F16" s="79" t="s">
        <v>37</v>
      </c>
      <c r="G16" s="79">
        <v>1</v>
      </c>
      <c r="H16" s="79">
        <v>12</v>
      </c>
      <c r="I16" s="79" t="s">
        <v>18</v>
      </c>
      <c r="J16" s="131">
        <v>0</v>
      </c>
      <c r="K16" s="132">
        <v>0</v>
      </c>
      <c r="L16" s="80">
        <v>0</v>
      </c>
      <c r="M16" s="79" t="s">
        <v>18</v>
      </c>
      <c r="N16" s="81">
        <v>0</v>
      </c>
      <c r="O16" s="79">
        <v>1</v>
      </c>
      <c r="P16" s="81">
        <f>N16</f>
        <v>0</v>
      </c>
      <c r="Q16" s="81">
        <v>0</v>
      </c>
    </row>
    <row r="17" spans="1:17" ht="15.75" thickBot="1" x14ac:dyDescent="0.3">
      <c r="A17" s="39"/>
      <c r="B17" s="38"/>
      <c r="C17" s="38"/>
      <c r="D17" s="40"/>
      <c r="E17" s="41"/>
      <c r="F17" s="42"/>
      <c r="G17" s="42"/>
      <c r="H17" s="40"/>
      <c r="I17" s="42"/>
      <c r="J17" s="43"/>
      <c r="K17" s="146" t="s">
        <v>21</v>
      </c>
      <c r="L17" s="147"/>
      <c r="M17" s="148"/>
      <c r="N17" s="30">
        <v>0</v>
      </c>
      <c r="O17" s="69">
        <v>1</v>
      </c>
      <c r="P17" s="30">
        <v>0</v>
      </c>
      <c r="Q17" s="30">
        <v>0</v>
      </c>
    </row>
    <row r="20" spans="1:17" x14ac:dyDescent="0.25">
      <c r="A20" s="24"/>
      <c r="B20" s="15" t="s">
        <v>22</v>
      </c>
      <c r="C20" s="15"/>
      <c r="D20" s="17"/>
      <c r="E20" s="5"/>
      <c r="F20" s="4"/>
      <c r="G20" s="4"/>
      <c r="H20" s="4"/>
      <c r="I20" s="4"/>
      <c r="J20" s="6"/>
      <c r="L20" s="3"/>
      <c r="M20" s="4"/>
      <c r="O20" s="4"/>
      <c r="Q20" s="3"/>
    </row>
    <row r="21" spans="1:17" x14ac:dyDescent="0.25">
      <c r="A21" s="4"/>
      <c r="B21" t="s">
        <v>24</v>
      </c>
      <c r="D21" s="5"/>
      <c r="E21" s="5"/>
      <c r="F21" s="4"/>
      <c r="G21" s="4"/>
      <c r="H21" s="4"/>
      <c r="I21" s="15" t="s">
        <v>54</v>
      </c>
      <c r="J21" s="13"/>
      <c r="K21" s="16"/>
      <c r="L21" s="15"/>
      <c r="M21" s="4"/>
      <c r="O21" s="4"/>
      <c r="Q21" s="3"/>
    </row>
    <row r="22" spans="1:17" ht="15.75" thickBot="1" x14ac:dyDescent="0.3">
      <c r="A22" s="4"/>
      <c r="B22" t="s">
        <v>47</v>
      </c>
      <c r="E22" s="5"/>
      <c r="F22" s="4"/>
      <c r="G22" s="4"/>
      <c r="H22" s="4"/>
      <c r="I22" t="s">
        <v>28</v>
      </c>
      <c r="J22" s="3"/>
      <c r="K22" s="4"/>
      <c r="M22" s="30">
        <v>88510</v>
      </c>
      <c r="N22" s="18" t="s">
        <v>30</v>
      </c>
      <c r="O22" s="19"/>
      <c r="P22" s="20"/>
      <c r="Q22" s="18"/>
    </row>
    <row r="23" spans="1:17" x14ac:dyDescent="0.25">
      <c r="A23" s="4"/>
      <c r="B23" t="s">
        <v>23</v>
      </c>
      <c r="E23" s="5"/>
      <c r="F23" s="4"/>
      <c r="G23" s="4"/>
      <c r="H23" s="4"/>
      <c r="I23" t="s">
        <v>29</v>
      </c>
      <c r="J23" s="3"/>
      <c r="K23" s="4"/>
      <c r="M23">
        <v>17</v>
      </c>
      <c r="O23" s="4"/>
      <c r="Q23" s="3"/>
    </row>
    <row r="24" spans="1:17" x14ac:dyDescent="0.25">
      <c r="A24" s="4"/>
      <c r="F24" s="4"/>
      <c r="G24" s="4"/>
      <c r="H24" s="4"/>
      <c r="O24" s="4"/>
      <c r="Q24" s="3"/>
    </row>
    <row r="25" spans="1:17" x14ac:dyDescent="0.25">
      <c r="A25" s="4"/>
      <c r="B25" t="s">
        <v>25</v>
      </c>
      <c r="F25" s="4"/>
      <c r="G25" s="4"/>
      <c r="H25" s="4"/>
      <c r="O25" s="4"/>
    </row>
    <row r="26" spans="1:17" x14ac:dyDescent="0.25">
      <c r="A26" s="4"/>
      <c r="D26" t="s">
        <v>26</v>
      </c>
      <c r="E26" s="5"/>
      <c r="F26" s="4"/>
      <c r="G26" s="4"/>
      <c r="H26" s="4"/>
      <c r="I26" t="s">
        <v>118</v>
      </c>
      <c r="O26" s="4"/>
      <c r="Q26" s="3"/>
    </row>
    <row r="27" spans="1:17" x14ac:dyDescent="0.25">
      <c r="A27" s="4"/>
      <c r="F27" s="4"/>
      <c r="G27" s="4"/>
      <c r="H27" s="4"/>
      <c r="I27" s="4"/>
      <c r="L27" s="21"/>
      <c r="M27" s="4" t="s">
        <v>119</v>
      </c>
      <c r="N27" s="4"/>
      <c r="O27" s="4"/>
      <c r="Q27" s="3"/>
    </row>
    <row r="28" spans="1:17" ht="15.75" thickBot="1" x14ac:dyDescent="0.3">
      <c r="A28" s="4"/>
      <c r="D28" s="15" t="s">
        <v>27</v>
      </c>
      <c r="E28" s="14"/>
      <c r="F28" s="4"/>
      <c r="G28" s="4"/>
      <c r="H28" s="4"/>
      <c r="M28" s="4"/>
      <c r="N28" s="4"/>
      <c r="O28" s="4"/>
      <c r="Q28" s="3"/>
    </row>
    <row r="29" spans="1:17" x14ac:dyDescent="0.25">
      <c r="A29" s="4"/>
      <c r="F29" s="4"/>
      <c r="M29" t="s">
        <v>35</v>
      </c>
      <c r="O29" s="4"/>
      <c r="Q29" s="3"/>
    </row>
    <row r="30" spans="1:17" ht="15.75" thickBot="1" x14ac:dyDescent="0.3">
      <c r="A30" s="4"/>
      <c r="D30" s="15" t="s">
        <v>42</v>
      </c>
      <c r="E30" s="14"/>
      <c r="F30" s="4"/>
      <c r="M30" s="4"/>
      <c r="O30" s="4"/>
      <c r="Q30" s="3"/>
    </row>
    <row r="31" spans="1:17" ht="15.75" thickBot="1" x14ac:dyDescent="0.3">
      <c r="A31" s="4"/>
      <c r="F31" s="4"/>
      <c r="M31" s="22"/>
      <c r="N31" s="14"/>
      <c r="O31" s="4"/>
      <c r="Q31" s="3"/>
    </row>
    <row r="32" spans="1:17" ht="15.75" thickBot="1" x14ac:dyDescent="0.3">
      <c r="D32" s="15" t="s">
        <v>43</v>
      </c>
      <c r="E32" s="14"/>
      <c r="F32" s="4"/>
      <c r="M32" s="4"/>
      <c r="O32" s="4"/>
      <c r="Q32" s="3"/>
    </row>
  </sheetData>
  <mergeCells count="1">
    <mergeCell ref="K17:M17"/>
  </mergeCells>
  <pageMargins left="0.7" right="0.7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16</vt:i4>
      </vt:variant>
    </vt:vector>
  </HeadingPairs>
  <TitlesOfParts>
    <vt:vector size="16" baseType="lpstr">
      <vt:lpstr>Objava 1. odpiranja</vt:lpstr>
      <vt:lpstr>Odpiranje 2</vt:lpstr>
      <vt:lpstr>Zapisnik II. odpiranja</vt:lpstr>
      <vt:lpstr>Objava 2. odpiranja</vt:lpstr>
      <vt:lpstr>Odpiranje 3</vt:lpstr>
      <vt:lpstr>Zapisnik III. odpiranja</vt:lpstr>
      <vt:lpstr>Objava 3. odpiranja</vt:lpstr>
      <vt:lpstr>Odpiranje 4</vt:lpstr>
      <vt:lpstr> Zapisnik IV. odpiranje</vt:lpstr>
      <vt:lpstr>Objava 4. odpiranja</vt:lpstr>
      <vt:lpstr>Odpiranje 5</vt:lpstr>
      <vt:lpstr>Zapisnik V. odpiranje</vt:lpstr>
      <vt:lpstr>Objava 5. odpiranja</vt:lpstr>
      <vt:lpstr>Odpiranje 6</vt:lpstr>
      <vt:lpstr>Zapisnik VI. odpiranje</vt:lpstr>
      <vt:lpstr>Objava 6. odpiranja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Jerneja Kreačič</dc:creator>
  <cp:lastModifiedBy>Patricia Čular</cp:lastModifiedBy>
  <cp:lastPrinted>2021-07-19T13:35:07Z</cp:lastPrinted>
  <dcterms:created xsi:type="dcterms:W3CDTF">2017-11-08T11:26:40Z</dcterms:created>
  <dcterms:modified xsi:type="dcterms:W3CDTF">2021-11-22T13:49:49Z</dcterms:modified>
</cp:coreProperties>
</file>